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toud\Desktop\Μετακινήσεις\"/>
    </mc:Choice>
  </mc:AlternateContent>
  <xr:revisionPtr revIDLastSave="1" documentId="8_{15749ADC-2F53-4D99-8FDA-52BFF1F61F07}" xr6:coauthVersionLast="47" xr6:coauthVersionMax="47" xr10:uidLastSave="{03CE9D59-2E56-4C2C-9F6D-DACE19B1A931}"/>
  <bookViews>
    <workbookView xWindow="-120" yWindow="-120" windowWidth="29040" windowHeight="15990" firstSheet="1" activeTab="1" xr2:uid="{00000000-000D-0000-FFFF-FFFF00000000}"/>
  </bookViews>
  <sheets>
    <sheet name="ΚΑΤΗΓΟΡΙΑ A" sheetId="2" r:id="rId1"/>
    <sheet name="ΚΑΤΗΓΟΡΙΑ B" sheetId="1" r:id="rId2"/>
  </sheets>
  <definedNames>
    <definedName name="_xlnm.Print_Area" localSheetId="0">'ΚΑΤΗΓΟΡΙΑ A'!$A$1:$P$41</definedName>
    <definedName name="_xlnm.Print_Area" localSheetId="1">'ΚΑΤΗΓΟΡΙΑ B'!$A$1:$P$41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0" i="1"/>
  <c r="G11" i="1"/>
  <c r="G12" i="1"/>
  <c r="G13" i="1"/>
  <c r="G14" i="1"/>
  <c r="O14" i="1" s="1"/>
  <c r="G15" i="1"/>
  <c r="G16" i="1"/>
  <c r="G17" i="1"/>
  <c r="G18" i="1"/>
  <c r="G19" i="1"/>
  <c r="G20" i="1"/>
  <c r="G21" i="1"/>
  <c r="G22" i="1"/>
  <c r="G23" i="1"/>
  <c r="G24" i="1"/>
  <c r="G25" i="1"/>
  <c r="G26" i="1"/>
  <c r="G9" i="1"/>
  <c r="O9" i="1" s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G12" i="2"/>
  <c r="O12" i="2" s="1"/>
  <c r="G13" i="2"/>
  <c r="O13" i="2" s="1"/>
  <c r="G14" i="2"/>
  <c r="O14" i="2" s="1"/>
  <c r="G15" i="2"/>
  <c r="O15" i="2" s="1"/>
  <c r="G16" i="2"/>
  <c r="O16" i="2" s="1"/>
  <c r="G17" i="2"/>
  <c r="O17" i="2" s="1"/>
  <c r="G18" i="2"/>
  <c r="O18" i="2" s="1"/>
  <c r="G19" i="2"/>
  <c r="O19" i="2" s="1"/>
  <c r="G20" i="2"/>
  <c r="O20" i="2" s="1"/>
  <c r="G21" i="2"/>
  <c r="O21" i="2" s="1"/>
  <c r="G22" i="2"/>
  <c r="O22" i="2" s="1"/>
  <c r="G23" i="2"/>
  <c r="O23" i="2" s="1"/>
  <c r="G24" i="2"/>
  <c r="O24" i="2" s="1"/>
  <c r="G25" i="2"/>
  <c r="O25" i="2" s="1"/>
  <c r="G26" i="2"/>
  <c r="O26" i="2" s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O13" i="1"/>
  <c r="O16" i="1"/>
  <c r="O18" i="1"/>
  <c r="O19" i="1"/>
  <c r="O20" i="1"/>
  <c r="O21" i="1"/>
  <c r="O22" i="1"/>
  <c r="O23" i="1"/>
  <c r="O24" i="1"/>
  <c r="O25" i="1"/>
  <c r="O26" i="1"/>
  <c r="O15" i="1"/>
  <c r="O17" i="1"/>
  <c r="O8" i="1"/>
  <c r="G8" i="2"/>
  <c r="O8" i="2" s="1"/>
  <c r="A8" i="2"/>
  <c r="A9" i="2" s="1"/>
  <c r="A8" i="1"/>
  <c r="A9" i="1"/>
  <c r="O10" i="1"/>
  <c r="O11" i="1"/>
  <c r="O12" i="1"/>
  <c r="I27" i="1"/>
  <c r="G9" i="2"/>
  <c r="O9" i="2" s="1"/>
  <c r="G10" i="2"/>
  <c r="O10" i="2" s="1"/>
  <c r="G11" i="2"/>
  <c r="O11" i="2" s="1"/>
  <c r="L34" i="2"/>
  <c r="F32" i="2"/>
  <c r="M27" i="2"/>
  <c r="K27" i="2"/>
  <c r="I27" i="2"/>
  <c r="F27" i="2"/>
  <c r="A11" i="2"/>
  <c r="A10" i="2"/>
  <c r="L34" i="1"/>
  <c r="F32" i="1"/>
  <c r="A10" i="1"/>
  <c r="A11" i="1"/>
  <c r="A12" i="1"/>
  <c r="M27" i="1"/>
  <c r="K27" i="1"/>
  <c r="F27" i="1"/>
  <c r="O34" i="2" l="1"/>
  <c r="G27" i="1"/>
  <c r="O27" i="2"/>
  <c r="O31" i="2" s="1"/>
  <c r="G27" i="2"/>
  <c r="O27" i="1"/>
  <c r="O31" i="1" s="1"/>
  <c r="O34" i="1"/>
  <c r="O38" i="2" l="1"/>
  <c r="L38" i="2" s="1"/>
  <c r="O38" i="1"/>
  <c r="L38" i="1" s="1"/>
</calcChain>
</file>

<file path=xl/sharedStrings.xml><?xml version="1.0" encoding="utf-8"?>
<sst xmlns="http://schemas.openxmlformats.org/spreadsheetml/2006/main" count="96" uniqueCount="55">
  <si>
    <t>ΕΛΛΗΝΙΚΟΣ ΓΕΩΡΓΙΚΟΣ ΟΡΓΑΝΙΣΜΟΣ "ΔΗΜΗΤΡΑ"
ΚΟΥΡΤΙΔΟΥ 56-58, ΑΘΗΝΑ 11145
ΑΦΜ 997604027 - ΔΟΥ ΙΓ΄ΑΘΗΝΩΝ</t>
  </si>
  <si>
    <t>ΗΜΕΡΟΛΟΓΙΑΚΗ ΚΑΤΑΣΤΑΣΗ ΠΛΗΡΩΜΗΣ ΟΔΟΙΠΟΡΙΚΩΝ ΕΞΟΔΩΝ ΚΑΙ ΗΜΕΡΗΣΙΑΣ ΑΠΟΖΗΜΙΩΣΗΣ</t>
  </si>
  <si>
    <t>ΗΜΕΡΟΜΗΝΙΑ</t>
  </si>
  <si>
    <t>ΕΝΤΟΛΗ ΜΕΤΑΚΙΝΗΣΗΣ (ΗΜΕΡΟΜΗΝΙΑ)</t>
  </si>
  <si>
    <t>Τ..…………………………………………</t>
  </si>
  <si>
    <t>με Α.Φ.Μ.</t>
  </si>
  <si>
    <t>ΣΚΟΠΟΣ ΜΕΤΑΚΙΝΗΣΗΣ</t>
  </si>
  <si>
    <t>Αρ. Λογ/σμού Τραπέζης (IBAN)</t>
  </si>
  <si>
    <t>Τράπεζα</t>
  </si>
  <si>
    <t>ΑΡΙΘΜΟΣ ΔΕΣΜΕΥΣΗΣ:</t>
  </si>
  <si>
    <t>ΑΔΑ</t>
  </si>
  <si>
    <t>ΜΟΝΑΔΑ:</t>
  </si>
  <si>
    <t>Θέση στον Οργανισμό</t>
  </si>
  <si>
    <t>Πρόεδρος</t>
  </si>
  <si>
    <t>Κλάδος / Ειδικότητα</t>
  </si>
  <si>
    <t>ΠΗΓΗ ΧΡΗΜΑΤΟΔΟΤΗΣΗΣ</t>
  </si>
  <si>
    <t>ΕΔΡΑ</t>
  </si>
  <si>
    <t>Α/Α</t>
  </si>
  <si>
    <t>ΤΟΠΟΣ ΑΝΑΧΩΡΗΣΗΣ</t>
  </si>
  <si>
    <t>ΤΟΠΟΣ ΑΦΙΞΗΣ</t>
  </si>
  <si>
    <t>ΜΕΣΟ ΚΙΝΗΣΗΣ</t>
  </si>
  <si>
    <t>ΔΙΑΝΥΘΕΙΣΑ ΑΠΟΣΤΑΣΗ
(ΣΕ ΧΜ.)</t>
  </si>
  <si>
    <t>ΧΙΛΙΟΜΕΤΡΙΚΗ ΑΠΟΖΗΜΙΩΣΗ</t>
  </si>
  <si>
    <r>
      <t>ΕΙΣΙΤΗΡΙΑ-ΔΙΟΔΙΑ-ΕΝΟΙΚΙΑΣΗ</t>
    </r>
    <r>
      <rPr>
        <sz val="8"/>
        <color indexed="10"/>
        <rFont val="Calibri"/>
        <family val="2"/>
        <charset val="161"/>
      </rPr>
      <t/>
    </r>
  </si>
  <si>
    <t>ΗΜΕΡΗΣΙΑ ΑΠΟΖΗΜΙΩΣΗ</t>
  </si>
  <si>
    <t>ΔΙΑΜΟΝΗ</t>
  </si>
  <si>
    <t>ΣΥΝΟΛΟ ΔΑΠΑΝΩΝ ΜΕΤΑΚΙΝΗΣΗΣ</t>
  </si>
  <si>
    <t>ΣΥΝΟΛΟ</t>
  </si>
  <si>
    <t>ΓΙΑ ΤΗ ΜΟΔΥ</t>
  </si>
  <si>
    <t>ΒΕΒΑΙΩΝΕΤΑΙ</t>
  </si>
  <si>
    <t>ΥΠΕΥΘΥΝΗ ΔΗΛΩΣΗ</t>
  </si>
  <si>
    <t>ΚΡΑΤΗΣΕΙΣ ΕΠΙ ΗΜΕΡΗΣΙΩΝ ΚΑΙ ΧΙΛΙΟΜΕΤΡΙΚΩΝ ΑΠΟΖΗΜΙΩΣΕΩΝ</t>
  </si>
  <si>
    <t>1.Η ΑΚΡΙΒΕΙΑ ΟΛΩΝ ΤΩΝ ΑΝΑΦΕΡΟΜΕΝΩΝ ΠΟΣΩΝ ΣΤΗΝ</t>
  </si>
  <si>
    <t xml:space="preserve">1.ΕΙΜΑΙ ΙΔΙΟΚΤΗΤΗΣ ΤΟΥ ΜΕ ΑΡΙΘΜ.                                       </t>
  </si>
  <si>
    <t>ΠΑΡΟΥΣΑ ΚΑΤΑΣΤΑΣΗ</t>
  </si>
  <si>
    <t>ΚΑΙ ΟΙ ΑΝΑΓΡΑΦΟΜΕΝΕΣ ΧΙΛΙΟΜΕΤΡΙΚΕΣ ΑΠΟΣΤΑΣΕΙΣ ΕΙΝΑΙ ΑΚΡΙΒΕΙΣ</t>
  </si>
  <si>
    <t>ΣΥΝΟΛΟ ΔΑΠΑΝΗΣ</t>
  </si>
  <si>
    <t>2. ΠΡΑΓΜΑΤΟΠΟΙΗΘΕΙΣΕΣ ΗΜΕΡΕΣ ΕΚΤΟΣ ΕΔΡΑΣ ΜΕΧΡΙ ΚΑΙ ΤΗΝ</t>
  </si>
  <si>
    <t>ΠΡΟΗΓ. ΜΕΡΑ ΤΗΣ ΥΠΟΓ. ΤΗΣ ΕΝΤΟΛΗΣ ΜΕΤΑΚΙΝΗΣΗΣ</t>
  </si>
  <si>
    <t>3. ΕΙΜΑΙ ΜΕΛΟΣ ΤΟΥ ΓΕΩΤΕΕ</t>
  </si>
  <si>
    <t>4. Η ΚΑΤΑΣΤΑΣΗ ΑΦΟΡΑ ΜΕΤΑΚΙΝΗΣΗ ΕΚΤΟΣ ΤΗΣ ΕΛΛΗΝΙΚΗΣ ΕΠΙΚΡΑΤΕΙΑΣ</t>
  </si>
  <si>
    <t>Ο/Η ΕΠΙΣΤΗΜΟΝΙΚΑ ΥΠΕΥΘΥΝΟΣ/Η    …./…./……</t>
  </si>
  <si>
    <t>ΛΗΦΘΕΙΣΑ ΠΡΟΚΑΤΑΒΟΛΗ</t>
  </si>
  <si>
    <t>Ο/Η Μετακινηθείς/είσα           …./…./….</t>
  </si>
  <si>
    <t>Ύψος ημερήσιας αποζημίωσης</t>
  </si>
  <si>
    <t>ΕΛΛΗΝΙΚΟΣ ΓΕΩΡΓΙΚΟΣ ΟΡΓΑΝΙΣΜΟΣ "ΔΗΜΗΤΡΑ"
ΚΟΥΡΤΙΔΟΥ 56-58, ΑΘΗΝΑ 11145
ΑΦΜ 997604027 - ΔΟΥ ΙΓ΄ ΑΘΗΝΩΝ</t>
  </si>
  <si>
    <t>ΕΝΤΟΛΗ ΜΕΤΑΚΙΝΗΣΗΣ-ΕΓΚΡΙΣΗ (Αρ.Απόφασης &amp; ΑΔΑ)</t>
  </si>
  <si>
    <t>Αντιπρόεδρος</t>
  </si>
  <si>
    <t>2. ΑΡΙΘΜΟΣ ΔΙΚΑΙΟΥΜΕΝΩΝ ΗΜΕΡΩΝ ΕΚΤΟΣ ΕΔΡΑΣ</t>
  </si>
  <si>
    <t>3. ΠΡΑΓΜΑΤΟΠΟΙΗΘΕΙΣΕΣ ΗΜΕΡΕΣ ΕΚΤΟΣ ΕΔΡΑΣ ΜΕΧΡΙ ΚΑΙ ΤΗΝ</t>
  </si>
  <si>
    <t>4. ΣΥΝΟΛΟ ΗΜΕΡΩΝ ΕΚΤΟΣ ΕΔΡΑΣ ΜΕΤΑ ΤΗΝ ΠΡΑΓΜΑΤΟΠΟΙΗΣΗ ΤΗΣ</t>
  </si>
  <si>
    <t>ΠΑΡΟΥΣΑΣ ΜΕΤΑΚΙΝΗΣΗΣ</t>
  </si>
  <si>
    <t>5. ΥΠΟΛΟΙΠΟ ΗΜΕΡΩΝ ΓΙΑ ΜΕΤΑΚΙΝΗΣΕΙΣ ΕΚΤΟΣ ΕΔΡΑΣ</t>
  </si>
  <si>
    <t>Ο/H ΕΠΙΣΤΗΜΟΝΙΚΑ ΥΠΕΥΘΥΝΟΣ/ Η  …./…./……</t>
  </si>
  <si>
    <t>Ο/Η Μετακινηθείς/είσα          …./…./….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</si>
</sst>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charset val="161"/>
    </font>
    <font>
      <sz val="8"/>
      <color indexed="10"/>
      <name val="Calibri"/>
      <family val="2"/>
      <charset val="161"/>
    </font>
    <font>
      <b/>
      <u/>
      <sz val="8"/>
      <name val="Calibri"/>
      <family val="2"/>
      <charset val="161"/>
    </font>
    <font>
      <sz val="11"/>
      <name val="Calibri"/>
      <family val="2"/>
      <charset val="161"/>
    </font>
    <font>
      <sz val="8"/>
      <name val="Calibri"/>
      <family val="2"/>
      <charset val="161"/>
    </font>
    <font>
      <b/>
      <sz val="8"/>
      <name val="Calibri"/>
      <family val="2"/>
      <charset val="161"/>
    </font>
    <font>
      <sz val="10"/>
      <name val="Calibri"/>
      <family val="2"/>
      <charset val="161"/>
    </font>
    <font>
      <b/>
      <sz val="11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u/>
      <sz val="8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8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/>
    <xf numFmtId="4" fontId="4" fillId="2" borderId="4" xfId="0" applyNumberFormat="1" applyFont="1" applyFill="1" applyBorder="1" applyProtection="1">
      <protection hidden="1"/>
    </xf>
    <xf numFmtId="0" fontId="4" fillId="0" borderId="2" xfId="0" applyFont="1" applyBorder="1" applyProtection="1">
      <protection hidden="1"/>
    </xf>
    <xf numFmtId="0" fontId="3" fillId="0" borderId="0" xfId="0" applyFont="1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4" fontId="4" fillId="0" borderId="4" xfId="0" applyNumberFormat="1" applyFont="1" applyBorder="1" applyProtection="1">
      <protection locked="0" hidden="1"/>
    </xf>
    <xf numFmtId="0" fontId="5" fillId="0" borderId="2" xfId="0" applyFont="1" applyBorder="1" applyProtection="1">
      <protection locked="0"/>
    </xf>
    <xf numFmtId="0" fontId="6" fillId="0" borderId="2" xfId="0" applyFont="1" applyBorder="1" applyAlignment="1">
      <alignment vertical="top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/>
    </xf>
    <xf numFmtId="14" fontId="4" fillId="0" borderId="18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7" fillId="0" borderId="19" xfId="0" applyFont="1" applyBorder="1" applyAlignment="1">
      <alignment horizontal="center"/>
    </xf>
    <xf numFmtId="0" fontId="5" fillId="0" borderId="20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9" xfId="0" applyFont="1" applyBorder="1" applyProtection="1">
      <protection locked="0"/>
    </xf>
    <xf numFmtId="4" fontId="8" fillId="0" borderId="0" xfId="0" applyNumberFormat="1" applyFont="1"/>
    <xf numFmtId="0" fontId="5" fillId="0" borderId="0" xfId="0" applyFont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6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Protection="1">
      <protection locked="0"/>
    </xf>
    <xf numFmtId="0" fontId="0" fillId="0" borderId="0" xfId="0" applyProtection="1">
      <protection locked="0"/>
    </xf>
    <xf numFmtId="0" fontId="4" fillId="0" borderId="11" xfId="0" applyFont="1" applyBorder="1"/>
    <xf numFmtId="0" fontId="4" fillId="0" borderId="21" xfId="0" applyFont="1" applyBorder="1" applyProtection="1">
      <protection locked="0"/>
    </xf>
    <xf numFmtId="4" fontId="5" fillId="2" borderId="22" xfId="0" applyNumberFormat="1" applyFont="1" applyFill="1" applyBorder="1" applyProtection="1">
      <protection hidden="1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1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3" borderId="7" xfId="0" applyNumberFormat="1" applyFont="1" applyFill="1" applyBorder="1" applyAlignment="1" applyProtection="1">
      <protection hidden="1"/>
    </xf>
    <xf numFmtId="4" fontId="4" fillId="3" borderId="12" xfId="0" applyNumberFormat="1" applyFont="1" applyFill="1" applyBorder="1" applyAlignment="1" applyProtection="1">
      <protection hidden="1"/>
    </xf>
    <xf numFmtId="4" fontId="4" fillId="0" borderId="7" xfId="0" applyNumberFormat="1" applyFont="1" applyBorder="1" applyAlignment="1" applyProtection="1">
      <protection locked="0"/>
    </xf>
    <xf numFmtId="4" fontId="4" fillId="0" borderId="12" xfId="0" applyNumberFormat="1" applyFont="1" applyBorder="1" applyAlignment="1" applyProtection="1">
      <protection locked="0"/>
    </xf>
    <xf numFmtId="4" fontId="5" fillId="2" borderId="7" xfId="0" applyNumberFormat="1" applyFont="1" applyFill="1" applyBorder="1" applyAlignment="1" applyProtection="1">
      <protection hidden="1"/>
    </xf>
    <xf numFmtId="4" fontId="5" fillId="2" borderId="12" xfId="0" applyNumberFormat="1" applyFont="1" applyFill="1" applyBorder="1" applyAlignment="1" applyProtection="1">
      <protection hidden="1"/>
    </xf>
    <xf numFmtId="0" fontId="4" fillId="0" borderId="2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  <xf numFmtId="4" fontId="4" fillId="3" borderId="4" xfId="0" applyNumberFormat="1" applyFont="1" applyFill="1" applyBorder="1" applyAlignment="1" applyProtection="1">
      <protection hidden="1"/>
    </xf>
    <xf numFmtId="4" fontId="4" fillId="0" borderId="4" xfId="0" applyNumberFormat="1" applyFont="1" applyBorder="1" applyAlignment="1" applyProtection="1">
      <protection locked="0"/>
    </xf>
    <xf numFmtId="4" fontId="5" fillId="2" borderId="4" xfId="0" applyNumberFormat="1" applyFont="1" applyFill="1" applyBorder="1" applyAlignment="1" applyProtection="1">
      <protection hidden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8660-841A-4005-8EC2-B97C97067AC8}">
  <sheetPr>
    <pageSetUpPr fitToPage="1"/>
  </sheetPr>
  <dimension ref="A1:V55"/>
  <sheetViews>
    <sheetView topLeftCell="A27" workbookViewId="0">
      <selection activeCell="C37" sqref="C37:E37"/>
    </sheetView>
  </sheetViews>
  <sheetFormatPr defaultRowHeight="15"/>
  <cols>
    <col min="1" max="1" width="6.42578125" customWidth="1"/>
    <col min="2" max="2" width="12.28515625" customWidth="1"/>
    <col min="3" max="3" width="16.140625" customWidth="1"/>
    <col min="4" max="4" width="20.28515625" customWidth="1"/>
    <col min="5" max="5" width="14.5703125" customWidth="1"/>
    <col min="6" max="6" width="12" customWidth="1"/>
    <col min="7" max="7" width="8.140625" customWidth="1"/>
    <col min="8" max="8" width="6.140625" customWidth="1"/>
    <col min="9" max="9" width="7.7109375" customWidth="1"/>
    <col min="10" max="10" width="6.28515625" customWidth="1"/>
    <col min="11" max="11" width="8.42578125" customWidth="1"/>
    <col min="12" max="12" width="10" customWidth="1"/>
    <col min="13" max="13" width="7.28515625" customWidth="1"/>
    <col min="14" max="14" width="11.28515625" customWidth="1"/>
    <col min="15" max="15" width="8.7109375" customWidth="1"/>
    <col min="16" max="16" width="6.5703125" customWidth="1"/>
    <col min="17" max="17" width="7.85546875" customWidth="1"/>
    <col min="18" max="18" width="3.42578125" customWidth="1"/>
    <col min="19" max="19" width="9.140625" hidden="1" customWidth="1"/>
    <col min="20" max="20" width="3.28515625" customWidth="1"/>
    <col min="21" max="21" width="6" customWidth="1"/>
    <col min="22" max="22" width="11.140625" customWidth="1"/>
  </cols>
  <sheetData>
    <row r="1" spans="1:16" ht="15" customHeight="1">
      <c r="A1" s="64" t="s">
        <v>0</v>
      </c>
      <c r="B1" s="64"/>
      <c r="C1" s="65"/>
      <c r="D1" s="66" t="s">
        <v>1</v>
      </c>
      <c r="E1" s="67"/>
      <c r="F1" s="67"/>
      <c r="G1" s="67"/>
      <c r="H1" s="67"/>
      <c r="I1" s="67"/>
      <c r="J1" s="68"/>
      <c r="K1" s="23"/>
      <c r="L1" s="24" t="s">
        <v>2</v>
      </c>
      <c r="M1" s="72"/>
      <c r="N1" s="72"/>
      <c r="O1" s="72"/>
      <c r="P1" s="73"/>
    </row>
    <row r="2" spans="1:16" ht="25.5" customHeight="1">
      <c r="A2" s="64"/>
      <c r="B2" s="64"/>
      <c r="C2" s="65"/>
      <c r="D2" s="69"/>
      <c r="E2" s="70"/>
      <c r="F2" s="70"/>
      <c r="G2" s="70"/>
      <c r="H2" s="70"/>
      <c r="I2" s="70"/>
      <c r="J2" s="71"/>
      <c r="K2" s="23"/>
      <c r="L2" s="79" t="s">
        <v>3</v>
      </c>
      <c r="M2" s="80"/>
      <c r="N2" s="62"/>
      <c r="O2" s="62"/>
      <c r="P2" s="63"/>
    </row>
    <row r="3" spans="1:16" ht="25.5" customHeight="1">
      <c r="A3" s="64"/>
      <c r="B3" s="64"/>
      <c r="C3" s="65"/>
      <c r="D3" s="81" t="s">
        <v>4</v>
      </c>
      <c r="E3" s="82"/>
      <c r="F3" s="82"/>
      <c r="G3" s="83" t="s">
        <v>5</v>
      </c>
      <c r="H3" s="83"/>
      <c r="I3" s="84"/>
      <c r="J3" s="85"/>
      <c r="K3" s="23"/>
      <c r="L3" s="79" t="s">
        <v>6</v>
      </c>
      <c r="M3" s="80"/>
      <c r="N3" s="86"/>
      <c r="O3" s="86"/>
      <c r="P3" s="87"/>
    </row>
    <row r="4" spans="1:16" ht="23.25">
      <c r="A4" s="64"/>
      <c r="B4" s="64"/>
      <c r="C4" s="65"/>
      <c r="D4" s="37" t="s">
        <v>7</v>
      </c>
      <c r="E4" s="88"/>
      <c r="F4" s="88"/>
      <c r="G4" s="88"/>
      <c r="H4" s="38" t="s">
        <v>8</v>
      </c>
      <c r="I4" s="89"/>
      <c r="J4" s="90"/>
      <c r="K4" s="23"/>
      <c r="L4" s="25" t="s">
        <v>9</v>
      </c>
      <c r="M4" s="26"/>
      <c r="N4" s="24" t="s">
        <v>10</v>
      </c>
      <c r="O4" s="91"/>
      <c r="P4" s="92"/>
    </row>
    <row r="5" spans="1:16" ht="22.5" customHeight="1">
      <c r="A5" s="4" t="s">
        <v>11</v>
      </c>
      <c r="B5" s="57"/>
      <c r="C5" s="58"/>
      <c r="D5" s="27" t="s">
        <v>12</v>
      </c>
      <c r="E5" s="43" t="s">
        <v>13</v>
      </c>
      <c r="F5" s="39"/>
      <c r="G5" s="43" t="s">
        <v>14</v>
      </c>
      <c r="H5" s="43"/>
      <c r="I5" s="43"/>
      <c r="J5" s="44"/>
      <c r="K5" s="28"/>
      <c r="L5" s="59" t="s">
        <v>15</v>
      </c>
      <c r="M5" s="60"/>
      <c r="N5" s="61"/>
      <c r="O5" s="62"/>
      <c r="P5" s="63"/>
    </row>
    <row r="6" spans="1:16" ht="18" customHeight="1">
      <c r="A6" s="4" t="s">
        <v>16</v>
      </c>
      <c r="B6" s="74"/>
      <c r="C6" s="74"/>
      <c r="D6" s="29"/>
      <c r="E6" s="29"/>
      <c r="F6" s="29"/>
      <c r="G6" s="29"/>
      <c r="H6" s="29"/>
      <c r="I6" s="29"/>
      <c r="J6" s="29"/>
      <c r="K6" s="29"/>
      <c r="L6" s="4"/>
      <c r="M6" s="52"/>
      <c r="N6" s="4"/>
      <c r="O6" s="4"/>
      <c r="P6" s="15"/>
    </row>
    <row r="7" spans="1:16" s="2" customFormat="1" ht="64.5" customHeight="1">
      <c r="A7" s="30" t="s">
        <v>17</v>
      </c>
      <c r="B7" s="55" t="s">
        <v>2</v>
      </c>
      <c r="C7" s="31" t="s">
        <v>18</v>
      </c>
      <c r="D7" s="31" t="s">
        <v>19</v>
      </c>
      <c r="E7" s="31" t="s">
        <v>20</v>
      </c>
      <c r="F7" s="56" t="s">
        <v>21</v>
      </c>
      <c r="G7" s="75" t="s">
        <v>22</v>
      </c>
      <c r="H7" s="76"/>
      <c r="I7" s="75" t="s">
        <v>23</v>
      </c>
      <c r="J7" s="76"/>
      <c r="K7" s="75" t="s">
        <v>24</v>
      </c>
      <c r="L7" s="76"/>
      <c r="M7" s="77" t="s">
        <v>25</v>
      </c>
      <c r="N7" s="78"/>
      <c r="O7" s="75" t="s">
        <v>26</v>
      </c>
      <c r="P7" s="76"/>
    </row>
    <row r="8" spans="1:16" s="2" customFormat="1">
      <c r="A8" s="32" t="str">
        <f>IF(B8&lt;&gt;"",1,"")</f>
        <v/>
      </c>
      <c r="B8" s="33"/>
      <c r="C8" s="34"/>
      <c r="D8" s="34"/>
      <c r="E8" s="34"/>
      <c r="F8" s="53"/>
      <c r="G8" s="113" t="str">
        <f>IF(OR(E8="ΙΧΕ",E8="ΜΙΚΤΟ",E8="ΑΛΛΟ"),ROUND(F8*0.45,2),IF(E8="ΜΟΤΟΣΥΚΛΕΤΑ",ROUND(F8*0.45,2),IF(E8="ΜΟΤΟΠΟΔΗΛΑΤΟ",ROUND(F8*0.45,2),"")))</f>
        <v/>
      </c>
      <c r="H8" s="114"/>
      <c r="I8" s="115"/>
      <c r="J8" s="116"/>
      <c r="K8" s="115"/>
      <c r="L8" s="116"/>
      <c r="M8" s="115"/>
      <c r="N8" s="116"/>
      <c r="O8" s="113">
        <f>MAX(0,G8)+I8+K8+IF(D8&lt;&gt;"",IF($F$34="4. Η ΚΑΤΑΣΤΑΣΗ ΑΦΟΡΑ ΜΕΤΑΚΙΝΗΣΗ ΕΚΤΟΣ ΤΗΣ ΕΛΛΗΝΙΚΗΣ ΕΠΙΚΡΑΤΕΙΑΣ",MIN(VALUE(M8),200),MIN(VALUE(M8),110)))</f>
        <v>0</v>
      </c>
      <c r="P8" s="114"/>
    </row>
    <row r="9" spans="1:16">
      <c r="A9" s="32" t="str">
        <f t="shared" ref="A9:A26" si="0">IF(B9&lt;&gt;"",A8+1,"")</f>
        <v/>
      </c>
      <c r="B9" s="33"/>
      <c r="C9" s="34"/>
      <c r="D9" s="34"/>
      <c r="E9" s="34"/>
      <c r="F9" s="53"/>
      <c r="G9" s="113" t="str">
        <f t="shared" ref="G9:G11" si="1">IF(OR(E9="ΙΧΕ",E9="ΜΙΚΤΟ",E9="ΑΛΛΟ"),ROUND(F9*0.45,2),IF(E9="ΜΟΤΟΣΥΚΛΕΤΑ",ROUND(F9*0.45,2),IF(E9="ΜΟΤΟΠΟΔΗΛΑΤΟ",ROUND(F9*0.45,2),"")))</f>
        <v/>
      </c>
      <c r="H9" s="114"/>
      <c r="I9" s="115"/>
      <c r="J9" s="116"/>
      <c r="K9" s="115"/>
      <c r="L9" s="116"/>
      <c r="M9" s="115"/>
      <c r="N9" s="116"/>
      <c r="O9" s="113">
        <f t="shared" ref="O9:O26" si="2">MAX(0,G9)+I9+K9+IF(D9&lt;&gt;"",IF($F$34="4. Η ΚΑΤΑΣΤΑΣΗ ΑΦΟΡΑ ΜΕΤΑΚΙΝΗΣΗ ΕΚΤΟΣ ΤΗΣ ΕΛΛΗΝΙΚΗΣ ΕΠΙΚΡΑΤΕΙΑΣ",MIN(VALUE(M9),200),MIN(VALUE(M9),110)))</f>
        <v>0</v>
      </c>
      <c r="P9" s="114"/>
    </row>
    <row r="10" spans="1:16">
      <c r="A10" s="32" t="str">
        <f t="shared" si="0"/>
        <v/>
      </c>
      <c r="B10" s="33"/>
      <c r="C10" s="34"/>
      <c r="D10" s="34"/>
      <c r="E10" s="34"/>
      <c r="F10" s="53"/>
      <c r="G10" s="113" t="str">
        <f t="shared" si="1"/>
        <v/>
      </c>
      <c r="H10" s="114"/>
      <c r="I10" s="115"/>
      <c r="J10" s="116"/>
      <c r="K10" s="115"/>
      <c r="L10" s="116"/>
      <c r="M10" s="115"/>
      <c r="N10" s="116"/>
      <c r="O10" s="113">
        <f t="shared" si="2"/>
        <v>0</v>
      </c>
      <c r="P10" s="114"/>
    </row>
    <row r="11" spans="1:16">
      <c r="A11" s="32" t="str">
        <f t="shared" si="0"/>
        <v/>
      </c>
      <c r="B11" s="33"/>
      <c r="C11" s="34"/>
      <c r="D11" s="34"/>
      <c r="E11" s="34"/>
      <c r="F11" s="53"/>
      <c r="G11" s="113" t="str">
        <f t="shared" si="1"/>
        <v/>
      </c>
      <c r="H11" s="114"/>
      <c r="I11" s="115"/>
      <c r="J11" s="116"/>
      <c r="K11" s="115"/>
      <c r="L11" s="116"/>
      <c r="M11" s="115"/>
      <c r="N11" s="116"/>
      <c r="O11" s="113">
        <f t="shared" si="2"/>
        <v>0</v>
      </c>
      <c r="P11" s="114"/>
    </row>
    <row r="12" spans="1:16">
      <c r="A12" s="32" t="str">
        <f t="shared" si="0"/>
        <v/>
      </c>
      <c r="B12" s="33"/>
      <c r="C12" s="34"/>
      <c r="D12" s="34"/>
      <c r="E12" s="34"/>
      <c r="F12" s="53"/>
      <c r="G12" s="113" t="str">
        <f t="shared" ref="G12:G26" si="3">IF(OR(E12="ΙΧΕ",E12="ΜΙΚΤΟ",E12="ΑΛΛΟ"),ROUND(F12*0.45,2),IF(E12="ΜΟΤΟΣΥΚΛΕΤΑ",ROUND(F12*0.45,2),IF(E12="ΜΟΤΟΠΟΔΗΛΑΤΟ",ROUND(F12*0.45,2),"")))</f>
        <v/>
      </c>
      <c r="H12" s="114"/>
      <c r="I12" s="115"/>
      <c r="J12" s="116"/>
      <c r="K12" s="115"/>
      <c r="L12" s="116"/>
      <c r="M12" s="115"/>
      <c r="N12" s="116"/>
      <c r="O12" s="113">
        <f t="shared" si="2"/>
        <v>0</v>
      </c>
      <c r="P12" s="114"/>
    </row>
    <row r="13" spans="1:16">
      <c r="A13" s="32" t="str">
        <f t="shared" si="0"/>
        <v/>
      </c>
      <c r="B13" s="33"/>
      <c r="C13" s="34"/>
      <c r="D13" s="34"/>
      <c r="E13" s="34"/>
      <c r="F13" s="53"/>
      <c r="G13" s="113" t="str">
        <f t="shared" si="3"/>
        <v/>
      </c>
      <c r="H13" s="114"/>
      <c r="I13" s="115"/>
      <c r="J13" s="116"/>
      <c r="K13" s="115"/>
      <c r="L13" s="116"/>
      <c r="M13" s="115"/>
      <c r="N13" s="116"/>
      <c r="O13" s="113">
        <f t="shared" si="2"/>
        <v>0</v>
      </c>
      <c r="P13" s="114"/>
    </row>
    <row r="14" spans="1:16">
      <c r="A14" s="32" t="str">
        <f t="shared" si="0"/>
        <v/>
      </c>
      <c r="B14" s="33"/>
      <c r="C14" s="34"/>
      <c r="D14" s="34"/>
      <c r="E14" s="34"/>
      <c r="F14" s="53"/>
      <c r="G14" s="113" t="str">
        <f t="shared" si="3"/>
        <v/>
      </c>
      <c r="H14" s="114"/>
      <c r="I14" s="115"/>
      <c r="J14" s="116"/>
      <c r="K14" s="115"/>
      <c r="L14" s="116"/>
      <c r="M14" s="115"/>
      <c r="N14" s="116"/>
      <c r="O14" s="113">
        <f t="shared" ref="O14:O25" si="4">MAX(0,G14)+I14+K14+IF(D14&lt;&gt;"",IF($F$34="4. Η ΚΑΤΑΣΤΑΣΗ ΑΦΟΡΑ ΜΕΤΑΚΙΝΗΣΗ ΕΚΤΟΣ ΤΗΣ ΕΛΛΗΝΙΚΗΣ ΕΠΙΚΡΑΤΕΙΑΣ",MIN(VALUE(M14),200),MIN(VALUE(M14),110)))</f>
        <v>0</v>
      </c>
      <c r="P14" s="114"/>
    </row>
    <row r="15" spans="1:16">
      <c r="A15" s="32" t="str">
        <f t="shared" si="0"/>
        <v/>
      </c>
      <c r="B15" s="33"/>
      <c r="C15" s="34"/>
      <c r="D15" s="34"/>
      <c r="E15" s="34"/>
      <c r="F15" s="53"/>
      <c r="G15" s="113" t="str">
        <f t="shared" si="3"/>
        <v/>
      </c>
      <c r="H15" s="114"/>
      <c r="I15" s="115"/>
      <c r="J15" s="116"/>
      <c r="K15" s="115"/>
      <c r="L15" s="116"/>
      <c r="M15" s="115"/>
      <c r="N15" s="116"/>
      <c r="O15" s="113">
        <f t="shared" si="4"/>
        <v>0</v>
      </c>
      <c r="P15" s="114"/>
    </row>
    <row r="16" spans="1:16">
      <c r="A16" s="32" t="str">
        <f t="shared" si="0"/>
        <v/>
      </c>
      <c r="B16" s="33"/>
      <c r="C16" s="34"/>
      <c r="D16" s="34"/>
      <c r="E16" s="34"/>
      <c r="F16" s="53"/>
      <c r="G16" s="113" t="str">
        <f t="shared" si="3"/>
        <v/>
      </c>
      <c r="H16" s="114"/>
      <c r="I16" s="115"/>
      <c r="J16" s="116"/>
      <c r="K16" s="115"/>
      <c r="L16" s="116"/>
      <c r="M16" s="115"/>
      <c r="N16" s="116"/>
      <c r="O16" s="113">
        <f t="shared" si="4"/>
        <v>0</v>
      </c>
      <c r="P16" s="114"/>
    </row>
    <row r="17" spans="1:17">
      <c r="A17" s="32" t="str">
        <f t="shared" si="0"/>
        <v/>
      </c>
      <c r="B17" s="33"/>
      <c r="C17" s="34"/>
      <c r="D17" s="34"/>
      <c r="E17" s="34"/>
      <c r="F17" s="53"/>
      <c r="G17" s="113" t="str">
        <f t="shared" si="3"/>
        <v/>
      </c>
      <c r="H17" s="114"/>
      <c r="I17" s="115"/>
      <c r="J17" s="116"/>
      <c r="K17" s="115"/>
      <c r="L17" s="116"/>
      <c r="M17" s="115"/>
      <c r="N17" s="116"/>
      <c r="O17" s="113">
        <f t="shared" si="4"/>
        <v>0</v>
      </c>
      <c r="P17" s="114"/>
    </row>
    <row r="18" spans="1:17">
      <c r="A18" s="32" t="str">
        <f t="shared" si="0"/>
        <v/>
      </c>
      <c r="B18" s="33"/>
      <c r="C18" s="34"/>
      <c r="D18" s="34"/>
      <c r="E18" s="34"/>
      <c r="F18" s="53"/>
      <c r="G18" s="113" t="str">
        <f t="shared" si="3"/>
        <v/>
      </c>
      <c r="H18" s="114"/>
      <c r="I18" s="115"/>
      <c r="J18" s="116"/>
      <c r="K18" s="115"/>
      <c r="L18" s="116"/>
      <c r="M18" s="115"/>
      <c r="N18" s="116"/>
      <c r="O18" s="113">
        <f t="shared" si="4"/>
        <v>0</v>
      </c>
      <c r="P18" s="114"/>
    </row>
    <row r="19" spans="1:17">
      <c r="A19" s="32" t="str">
        <f t="shared" si="0"/>
        <v/>
      </c>
      <c r="B19" s="33"/>
      <c r="C19" s="34"/>
      <c r="D19" s="34"/>
      <c r="E19" s="34"/>
      <c r="F19" s="53"/>
      <c r="G19" s="113" t="str">
        <f t="shared" si="3"/>
        <v/>
      </c>
      <c r="H19" s="114"/>
      <c r="I19" s="115"/>
      <c r="J19" s="116"/>
      <c r="K19" s="115"/>
      <c r="L19" s="116"/>
      <c r="M19" s="115"/>
      <c r="N19" s="116"/>
      <c r="O19" s="113">
        <f t="shared" si="4"/>
        <v>0</v>
      </c>
      <c r="P19" s="114"/>
    </row>
    <row r="20" spans="1:17">
      <c r="A20" s="32" t="str">
        <f t="shared" si="0"/>
        <v/>
      </c>
      <c r="B20" s="33"/>
      <c r="C20" s="34"/>
      <c r="D20" s="34"/>
      <c r="E20" s="34"/>
      <c r="F20" s="53"/>
      <c r="G20" s="113" t="str">
        <f t="shared" si="3"/>
        <v/>
      </c>
      <c r="H20" s="114"/>
      <c r="I20" s="115"/>
      <c r="J20" s="116"/>
      <c r="K20" s="115"/>
      <c r="L20" s="116"/>
      <c r="M20" s="115"/>
      <c r="N20" s="116"/>
      <c r="O20" s="113">
        <f t="shared" si="4"/>
        <v>0</v>
      </c>
      <c r="P20" s="114"/>
    </row>
    <row r="21" spans="1:17">
      <c r="A21" s="32" t="str">
        <f t="shared" si="0"/>
        <v/>
      </c>
      <c r="B21" s="33"/>
      <c r="C21" s="34"/>
      <c r="D21" s="34"/>
      <c r="E21" s="34"/>
      <c r="F21" s="53"/>
      <c r="G21" s="113" t="str">
        <f t="shared" si="3"/>
        <v/>
      </c>
      <c r="H21" s="114"/>
      <c r="I21" s="115"/>
      <c r="J21" s="116"/>
      <c r="K21" s="115"/>
      <c r="L21" s="116"/>
      <c r="M21" s="115"/>
      <c r="N21" s="116"/>
      <c r="O21" s="113">
        <f t="shared" si="4"/>
        <v>0</v>
      </c>
      <c r="P21" s="114"/>
    </row>
    <row r="22" spans="1:17">
      <c r="A22" s="32" t="str">
        <f t="shared" si="0"/>
        <v/>
      </c>
      <c r="B22" s="33"/>
      <c r="C22" s="34"/>
      <c r="D22" s="34"/>
      <c r="E22" s="34"/>
      <c r="F22" s="53"/>
      <c r="G22" s="113" t="str">
        <f t="shared" si="3"/>
        <v/>
      </c>
      <c r="H22" s="114"/>
      <c r="I22" s="115"/>
      <c r="J22" s="116"/>
      <c r="K22" s="115"/>
      <c r="L22" s="116"/>
      <c r="M22" s="115"/>
      <c r="N22" s="116"/>
      <c r="O22" s="113">
        <f t="shared" si="4"/>
        <v>0</v>
      </c>
      <c r="P22" s="114"/>
    </row>
    <row r="23" spans="1:17">
      <c r="A23" s="32" t="str">
        <f t="shared" si="0"/>
        <v/>
      </c>
      <c r="B23" s="33"/>
      <c r="C23" s="34"/>
      <c r="D23" s="34"/>
      <c r="E23" s="34"/>
      <c r="F23" s="53"/>
      <c r="G23" s="113" t="str">
        <f t="shared" si="3"/>
        <v/>
      </c>
      <c r="H23" s="114"/>
      <c r="I23" s="115"/>
      <c r="J23" s="116"/>
      <c r="K23" s="115"/>
      <c r="L23" s="116"/>
      <c r="M23" s="115"/>
      <c r="N23" s="116"/>
      <c r="O23" s="113">
        <f t="shared" si="4"/>
        <v>0</v>
      </c>
      <c r="P23" s="114"/>
    </row>
    <row r="24" spans="1:17">
      <c r="A24" s="32" t="str">
        <f t="shared" si="0"/>
        <v/>
      </c>
      <c r="B24" s="33"/>
      <c r="C24" s="34"/>
      <c r="D24" s="34"/>
      <c r="E24" s="34"/>
      <c r="F24" s="53"/>
      <c r="G24" s="113" t="str">
        <f t="shared" si="3"/>
        <v/>
      </c>
      <c r="H24" s="114"/>
      <c r="I24" s="115"/>
      <c r="J24" s="116"/>
      <c r="K24" s="115"/>
      <c r="L24" s="116"/>
      <c r="M24" s="115"/>
      <c r="N24" s="116"/>
      <c r="O24" s="113">
        <f t="shared" si="4"/>
        <v>0</v>
      </c>
      <c r="P24" s="114"/>
    </row>
    <row r="25" spans="1:17">
      <c r="A25" s="32" t="str">
        <f t="shared" si="0"/>
        <v/>
      </c>
      <c r="B25" s="33"/>
      <c r="C25" s="34"/>
      <c r="D25" s="34"/>
      <c r="E25" s="34"/>
      <c r="F25" s="53"/>
      <c r="G25" s="113" t="str">
        <f t="shared" si="3"/>
        <v/>
      </c>
      <c r="H25" s="114"/>
      <c r="I25" s="115"/>
      <c r="J25" s="116"/>
      <c r="K25" s="115"/>
      <c r="L25" s="116"/>
      <c r="M25" s="115"/>
      <c r="N25" s="116"/>
      <c r="O25" s="113">
        <f t="shared" si="4"/>
        <v>0</v>
      </c>
      <c r="P25" s="114"/>
    </row>
    <row r="26" spans="1:17">
      <c r="A26" s="32" t="str">
        <f t="shared" si="0"/>
        <v/>
      </c>
      <c r="B26" s="33"/>
      <c r="C26" s="34"/>
      <c r="D26" s="34"/>
      <c r="E26" s="34"/>
      <c r="F26" s="53"/>
      <c r="G26" s="113" t="str">
        <f t="shared" si="3"/>
        <v/>
      </c>
      <c r="H26" s="114"/>
      <c r="I26" s="115"/>
      <c r="J26" s="116"/>
      <c r="K26" s="115"/>
      <c r="L26" s="116"/>
      <c r="M26" s="115"/>
      <c r="N26" s="116"/>
      <c r="O26" s="113">
        <f t="shared" si="2"/>
        <v>0</v>
      </c>
      <c r="P26" s="114"/>
    </row>
    <row r="27" spans="1:17" s="3" customFormat="1" ht="24" customHeight="1">
      <c r="A27" s="35"/>
      <c r="B27" s="36"/>
      <c r="C27" s="36"/>
      <c r="D27" s="36"/>
      <c r="E27" s="36" t="s">
        <v>27</v>
      </c>
      <c r="F27" s="54">
        <f>SUM(F8:F26)</f>
        <v>0</v>
      </c>
      <c r="G27" s="117">
        <f>SUM(G8:G26)</f>
        <v>0</v>
      </c>
      <c r="H27" s="118"/>
      <c r="I27" s="117">
        <f>SUM(I8:I26)</f>
        <v>0</v>
      </c>
      <c r="J27" s="118"/>
      <c r="K27" s="117">
        <f>SUM(K8:K26)</f>
        <v>0</v>
      </c>
      <c r="L27" s="118"/>
      <c r="M27" s="117">
        <f>SUM(M8:M26)</f>
        <v>0</v>
      </c>
      <c r="N27" s="118"/>
      <c r="O27" s="117">
        <f>SUM(O8:O26)</f>
        <v>0</v>
      </c>
      <c r="P27" s="118"/>
    </row>
    <row r="28" spans="1:17" ht="24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3.25" customHeight="1">
      <c r="A29" s="93" t="s">
        <v>28</v>
      </c>
      <c r="B29" s="94"/>
      <c r="C29" s="97" t="s">
        <v>29</v>
      </c>
      <c r="D29" s="98"/>
      <c r="E29" s="99"/>
      <c r="F29" s="97" t="s">
        <v>30</v>
      </c>
      <c r="G29" s="98"/>
      <c r="H29" s="98"/>
      <c r="I29" s="98"/>
      <c r="J29" s="98"/>
      <c r="K29" s="99"/>
      <c r="L29" s="100" t="s">
        <v>31</v>
      </c>
      <c r="M29" s="101"/>
      <c r="N29" s="101"/>
      <c r="O29" s="101"/>
      <c r="P29" s="102"/>
      <c r="Q29" s="1"/>
    </row>
    <row r="30" spans="1:17">
      <c r="A30" s="95"/>
      <c r="B30" s="96"/>
      <c r="C30" s="119" t="s">
        <v>32</v>
      </c>
      <c r="D30" s="120"/>
      <c r="E30" s="121"/>
      <c r="F30" s="6" t="s">
        <v>33</v>
      </c>
      <c r="G30" s="4"/>
      <c r="H30" s="4"/>
      <c r="I30" s="74"/>
      <c r="J30" s="74"/>
      <c r="K30" s="103"/>
      <c r="L30" s="7"/>
      <c r="M30" s="8"/>
      <c r="N30" s="8"/>
      <c r="O30" s="9"/>
      <c r="P30" s="10"/>
      <c r="Q30" s="1"/>
    </row>
    <row r="31" spans="1:17">
      <c r="A31" s="95"/>
      <c r="B31" s="96"/>
      <c r="C31" s="119" t="s">
        <v>34</v>
      </c>
      <c r="D31" s="120"/>
      <c r="E31" s="121"/>
      <c r="F31" s="6" t="s">
        <v>35</v>
      </c>
      <c r="G31" s="4"/>
      <c r="H31" s="4"/>
      <c r="I31" s="4"/>
      <c r="J31" s="4"/>
      <c r="K31" s="5"/>
      <c r="L31" s="11" t="s">
        <v>36</v>
      </c>
      <c r="M31" s="12"/>
      <c r="N31" s="4"/>
      <c r="O31" s="13">
        <f>O27</f>
        <v>0</v>
      </c>
      <c r="P31" s="5"/>
      <c r="Q31" s="1"/>
    </row>
    <row r="32" spans="1:17">
      <c r="A32" s="95"/>
      <c r="B32" s="96"/>
      <c r="C32" s="1" t="s">
        <v>37</v>
      </c>
      <c r="F32" s="14" t="str">
        <f>IF(O37&gt;0,"2.ΕΛΑΒΑ ΤΟ ΠΛΗΡΩΤΕΟ ΠΟΣΟ ΤΩΝ "&amp;TEXT(O37,"#.##0,00")&amp;" ΕΥΡΩ","2. ΔΕΝ ΕΛΑΒΑ ΠΡΟΚΑΤΑΒΟΛΗ")</f>
        <v>2. ΔΕΝ ΕΛΑΒΑ ΠΡΟΚΑΤΑΒΟΛΗ</v>
      </c>
      <c r="G32" s="4"/>
      <c r="H32" s="4"/>
      <c r="I32" s="4"/>
      <c r="J32" s="4"/>
      <c r="K32" s="5"/>
      <c r="L32" s="6"/>
      <c r="M32" s="4"/>
      <c r="N32" s="4"/>
      <c r="O32" s="13"/>
      <c r="P32" s="5"/>
      <c r="Q32" s="1"/>
    </row>
    <row r="33" spans="1:22">
      <c r="A33" s="107"/>
      <c r="B33" s="108"/>
      <c r="C33" s="1" t="s">
        <v>38</v>
      </c>
      <c r="E33" s="50"/>
      <c r="F33" s="17" t="s">
        <v>39</v>
      </c>
      <c r="G33" s="4"/>
      <c r="H33" s="4"/>
      <c r="I33" s="4"/>
      <c r="J33" s="4"/>
      <c r="K33" s="5"/>
      <c r="L33" s="6"/>
      <c r="M33" s="4"/>
      <c r="N33" s="4"/>
      <c r="O33" s="13"/>
      <c r="P33" s="5"/>
      <c r="Q33" s="1"/>
    </row>
    <row r="34" spans="1:22">
      <c r="A34" s="107"/>
      <c r="B34" s="108"/>
      <c r="C34" s="119"/>
      <c r="D34" s="120"/>
      <c r="E34" s="121"/>
      <c r="F34" s="17" t="s">
        <v>40</v>
      </c>
      <c r="G34" s="15"/>
      <c r="H34" s="4"/>
      <c r="I34" s="4"/>
      <c r="J34" s="4"/>
      <c r="K34" s="5"/>
      <c r="L34" s="4" t="str">
        <f>IF(AND(F33="3. ΕΙΜΑΙ ΜΕΛΟΣ ΤΟΥ ΓΕΩΤΕΕ",F34="4. Η ΚΑΤΑΣΤΑΣΗ ΑΦΟΡΑ ΜΕΤΑΚΙΝΗΣΗ ΕΝΤΟΣ ΤΗΣ ΕΛΛΗΝΙΚΗΣ ΕΠΙΚΡΑΤΕΙΑΣ"),"ΚΡΑΤΗΣΗ ΥΠΕΡ ΓΕΩΤΕΕ 5%","")</f>
        <v/>
      </c>
      <c r="N34" s="4"/>
      <c r="O34" s="13" t="str">
        <f>IF(L34&lt;&gt;"",IF(F33="3. ΕΙΜΑΙ ΜΕΛΟΣ ΤΟΥ ΓΕΩΤΕΕ",ROUND(K27*5%,2),""),"")</f>
        <v/>
      </c>
      <c r="P34" s="5"/>
      <c r="Q34" s="1"/>
    </row>
    <row r="35" spans="1:22">
      <c r="A35" s="107"/>
      <c r="B35" s="108"/>
      <c r="C35" s="119"/>
      <c r="D35" s="120"/>
      <c r="E35" s="51"/>
      <c r="F35" s="6"/>
      <c r="G35" s="4"/>
      <c r="H35" s="4"/>
      <c r="I35" s="4"/>
      <c r="J35" s="4"/>
      <c r="K35" s="5"/>
      <c r="L35" s="12"/>
      <c r="N35" s="4"/>
      <c r="O35" s="13"/>
      <c r="P35" s="5"/>
      <c r="Q35" s="1"/>
    </row>
    <row r="36" spans="1:22">
      <c r="A36" s="107"/>
      <c r="B36" s="108"/>
      <c r="C36" s="119"/>
      <c r="D36" s="120"/>
      <c r="E36" s="40"/>
      <c r="F36" s="6"/>
      <c r="K36" s="5"/>
      <c r="L36" s="6"/>
      <c r="M36" s="4"/>
      <c r="N36" s="4"/>
      <c r="O36" s="13"/>
      <c r="P36" s="5"/>
      <c r="Q36" s="41"/>
    </row>
    <row r="37" spans="1:22">
      <c r="A37" s="107"/>
      <c r="B37" s="108"/>
      <c r="C37" s="106" t="s">
        <v>41</v>
      </c>
      <c r="D37" s="57"/>
      <c r="E37" s="58"/>
      <c r="F37" s="6"/>
      <c r="G37" s="4"/>
      <c r="H37" s="4"/>
      <c r="I37" s="4"/>
      <c r="J37" s="4"/>
      <c r="K37" s="5"/>
      <c r="L37" s="6" t="s">
        <v>42</v>
      </c>
      <c r="M37" s="4"/>
      <c r="N37" s="4"/>
      <c r="O37" s="21"/>
      <c r="P37" s="5"/>
      <c r="Q37" s="1"/>
    </row>
    <row r="38" spans="1:22" ht="15" customHeight="1">
      <c r="A38" s="107"/>
      <c r="B38" s="108"/>
      <c r="C38" s="6"/>
      <c r="D38" s="42"/>
      <c r="E38" s="45"/>
      <c r="F38" s="4"/>
      <c r="K38" s="4"/>
      <c r="L38" s="22" t="str">
        <f>"ΥΠΟΛΟΙΠΟ "&amp;IF(O38&lt;0,"ΠΡΟΣ ΕΠΙΣΤΡΟΦΗ","ΓΙΑ ΚΑΤΑΒΟΛΗ")&amp;"   ……/……./…….."</f>
        <v>ΥΠΟΛΟΙΠΟ ΓΙΑ ΚΑΤΑΒΟΛΗ   ……/……./……..</v>
      </c>
      <c r="M38" s="12"/>
      <c r="N38" s="4"/>
      <c r="O38" s="13">
        <f>IF(O37&lt;&gt;0,O31-(IF(ISNUMBER(O34),O34,0)+O37),O31-IF(ISNUMBER(O34),O34,0))</f>
        <v>0</v>
      </c>
      <c r="P38" s="5"/>
      <c r="Q38" s="1"/>
      <c r="R38" s="1"/>
      <c r="S38" s="1"/>
      <c r="T38" s="1"/>
    </row>
    <row r="39" spans="1:22" ht="17.25" customHeight="1">
      <c r="A39" s="95"/>
      <c r="B39" s="96"/>
      <c r="C39" s="20"/>
      <c r="D39" s="46"/>
      <c r="E39" s="47"/>
      <c r="F39" s="42"/>
      <c r="G39" s="16" t="s">
        <v>43</v>
      </c>
      <c r="H39" s="4"/>
      <c r="I39" s="4"/>
      <c r="J39" s="4"/>
      <c r="K39" s="4"/>
      <c r="L39" s="6"/>
      <c r="M39" s="4"/>
      <c r="N39" s="4"/>
      <c r="O39" s="4"/>
      <c r="P39" s="5"/>
      <c r="Q39" s="1"/>
      <c r="R39" s="1"/>
      <c r="S39" s="1"/>
      <c r="T39" s="1"/>
      <c r="U39" s="1"/>
    </row>
    <row r="40" spans="1:22">
      <c r="A40" s="95"/>
      <c r="B40" s="96"/>
      <c r="C40" s="1"/>
      <c r="D40" s="1"/>
      <c r="E40" s="1"/>
      <c r="F40" s="48"/>
      <c r="G40" s="42"/>
      <c r="H40" s="42"/>
      <c r="I40" s="42"/>
      <c r="J40" s="4"/>
      <c r="K40" s="5"/>
      <c r="L40" s="6"/>
      <c r="M40" s="4"/>
      <c r="N40" s="4"/>
      <c r="O40" s="4"/>
      <c r="P40" s="5"/>
      <c r="Q40" s="1"/>
      <c r="R40" s="1"/>
      <c r="S40" s="1"/>
      <c r="T40" s="1"/>
      <c r="U40" s="1"/>
    </row>
    <row r="41" spans="1:22" ht="17.25" customHeight="1">
      <c r="A41" s="104"/>
      <c r="B41" s="105"/>
      <c r="C41" s="1"/>
      <c r="D41" s="1"/>
      <c r="E41" s="1"/>
      <c r="F41" s="49"/>
      <c r="G41" s="46"/>
      <c r="H41" s="46"/>
      <c r="I41" s="46"/>
      <c r="J41" s="18"/>
      <c r="K41" s="19"/>
      <c r="L41" s="20"/>
      <c r="M41" s="18"/>
      <c r="N41" s="18"/>
      <c r="O41" s="18"/>
      <c r="P41" s="19"/>
      <c r="Q41" s="1"/>
      <c r="R41" s="1"/>
      <c r="S41" s="1"/>
      <c r="T41" s="1"/>
      <c r="U41" s="1"/>
    </row>
    <row r="42" spans="1:2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t="s">
        <v>44</v>
      </c>
    </row>
    <row r="44" spans="1:2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>
        <v>0</v>
      </c>
    </row>
    <row r="45" spans="1:22">
      <c r="B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>
        <v>35</v>
      </c>
    </row>
    <row r="46" spans="1:22">
      <c r="B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>
        <v>65</v>
      </c>
    </row>
    <row r="47" spans="1:22">
      <c r="L47" s="1"/>
      <c r="M47" s="1"/>
      <c r="N47" s="1"/>
      <c r="O47" s="1"/>
      <c r="P47" s="1"/>
      <c r="V47">
        <v>70</v>
      </c>
    </row>
    <row r="48" spans="1:22">
      <c r="V48">
        <v>130</v>
      </c>
    </row>
    <row r="49" spans="22:22">
      <c r="V49">
        <v>10</v>
      </c>
    </row>
    <row r="50" spans="22:22">
      <c r="V50">
        <v>20</v>
      </c>
    </row>
    <row r="51" spans="22:22">
      <c r="V51">
        <v>40</v>
      </c>
    </row>
    <row r="52" spans="22:22">
      <c r="V52">
        <v>50</v>
      </c>
    </row>
    <row r="53" spans="22:22">
      <c r="V53">
        <v>60</v>
      </c>
    </row>
    <row r="54" spans="22:22">
      <c r="V54">
        <v>80</v>
      </c>
    </row>
    <row r="55" spans="22:22">
      <c r="V55">
        <v>100</v>
      </c>
    </row>
  </sheetData>
  <sheetProtection algorithmName="SHA-512" hashValue="scMHZZwLVs4gqIJpN9x0GnUVONCe/HZEfeizY+gdMmBTMyqgLcfTjSYZMvYjAEGqYGrqXw8Pf7ZMB8AETw3+2g==" saltValue="46bn652QNDtPORbLHvPI0g==" spinCount="100000" sheet="1" objects="1" scenarios="1"/>
  <mergeCells count="136">
    <mergeCell ref="A29:B32"/>
    <mergeCell ref="C29:E29"/>
    <mergeCell ref="F29:K29"/>
    <mergeCell ref="L29:P29"/>
    <mergeCell ref="C30:E30"/>
    <mergeCell ref="I30:K30"/>
    <mergeCell ref="C31:E31"/>
    <mergeCell ref="A39:B41"/>
    <mergeCell ref="C37:E37"/>
    <mergeCell ref="A33:B35"/>
    <mergeCell ref="A36:B38"/>
    <mergeCell ref="C34:E34"/>
    <mergeCell ref="C35:D35"/>
    <mergeCell ref="C36:D36"/>
    <mergeCell ref="G27:H27"/>
    <mergeCell ref="I27:J27"/>
    <mergeCell ref="K27:L27"/>
    <mergeCell ref="M27:N27"/>
    <mergeCell ref="O27:P27"/>
    <mergeCell ref="G26:H26"/>
    <mergeCell ref="I26:J26"/>
    <mergeCell ref="K26:L26"/>
    <mergeCell ref="M26:N26"/>
    <mergeCell ref="O26:P26"/>
    <mergeCell ref="G13:H13"/>
    <mergeCell ref="I13:J13"/>
    <mergeCell ref="K13:L13"/>
    <mergeCell ref="M13:N13"/>
    <mergeCell ref="O13:P13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B5:C5"/>
    <mergeCell ref="L5:M5"/>
    <mergeCell ref="N5:P5"/>
    <mergeCell ref="A1:C4"/>
    <mergeCell ref="D1:J2"/>
    <mergeCell ref="M1:P1"/>
    <mergeCell ref="B6:C6"/>
    <mergeCell ref="G7:H7"/>
    <mergeCell ref="I7:J7"/>
    <mergeCell ref="K7:L7"/>
    <mergeCell ref="M7:N7"/>
    <mergeCell ref="L2:M2"/>
    <mergeCell ref="N2:P2"/>
    <mergeCell ref="D3:F3"/>
    <mergeCell ref="G3:H3"/>
    <mergeCell ref="I3:J3"/>
    <mergeCell ref="L3:M3"/>
    <mergeCell ref="N3:P3"/>
    <mergeCell ref="O7:P7"/>
    <mergeCell ref="E4:G4"/>
    <mergeCell ref="I4:J4"/>
    <mergeCell ref="O4:P4"/>
    <mergeCell ref="I24:J24"/>
    <mergeCell ref="I25:J25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I19:J19"/>
    <mergeCell ref="I20:J20"/>
    <mergeCell ref="I21:J21"/>
    <mergeCell ref="I22:J22"/>
    <mergeCell ref="I23:J23"/>
    <mergeCell ref="I14:J14"/>
    <mergeCell ref="I15:J15"/>
    <mergeCell ref="I16:J16"/>
    <mergeCell ref="I17:J17"/>
    <mergeCell ref="I18:J18"/>
    <mergeCell ref="M24:N24"/>
    <mergeCell ref="M25:N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G24:H24"/>
    <mergeCell ref="G25:H25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</mergeCells>
  <dataValidations count="10">
    <dataValidation type="list" allowBlank="1" showInputMessage="1" showErrorMessage="1" sqref="E8:E26" xr:uid="{98997660-1201-464B-AE1A-B08992757F4A}">
      <formula1>"ΙΧΕ,ΛΕΩΦΟΡΕΙΟ,ΑΕΡΟΠΛΑΝΟ,ΠΛΟΙΟ,ΤΡΑΙΝΟ,ΤΑΞΙ,ΜΟΤΟΣΥΚΛΕΤΑ,ΜΟΤΟΠΟΔΗΛΑΤΟ,ΜΙΚΤΟ,ΑΛΛΟ"</formula1>
    </dataValidation>
    <dataValidation type="list" allowBlank="1" showInputMessage="1" showErrorMessage="1" sqref="H5" xr:uid="{975DA251-08CF-4E72-8744-636D885CF7A1}">
      <formula1>"ΠΕ,ΤΕ,ΔΕ,ΥΕ"</formula1>
    </dataValidation>
    <dataValidation allowBlank="1" showInputMessage="1" showErrorMessage="1" sqref="I5:J5" xr:uid="{573EF114-9083-4442-ABF1-4F38537EFECE}"/>
    <dataValidation type="list" allowBlank="1" showInputMessage="1" showErrorMessage="1" sqref="F34" xr:uid="{747EC6FE-524E-40D8-AF4B-96950699D439}">
      <formula1>"4. Η ΚΑΤΑΣΤΑΣΗ ΑΦΟΡΑ ΜΕΤΑΚΙΝΗΣΗ ΕΝΤΟΣ ΤΗΣ ΕΛΛΗΝΙΚΗΣ ΕΠΙΚΡΑΤΕΙΑΣ,4. Η ΚΑΤΑΣΤΑΣΗ ΑΦΟΡΑ ΜΕΤΑΚΙΝΗΣΗ ΕΚΤΟΣ ΤΗΣ ΕΛΛΗΝΙΚΗΣ ΕΠΙΚΡΑΤΕΙΑΣ"</formula1>
    </dataValidation>
    <dataValidation type="list" allowBlank="1" showInputMessage="1" showErrorMessage="1" sqref="N5:P5" xr:uid="{A159568C-AA6C-4110-8ADC-1D858AB1768C}">
      <formula1>"ΕΕ,Διεθνείς Οργανισμοί,Ιδιωτικά Κονδύλια,Κληροδοτήματα,Ίδιοι Πόροι"</formula1>
    </dataValidation>
    <dataValidation type="list" allowBlank="1" showInputMessage="1" showErrorMessage="1" sqref="F33" xr:uid="{6AE478D8-BBBC-44F5-965B-91138B7C6AC1}">
      <formula1>"3. ΕΙΜΑΙ ΜΕΛΟΣ ΤΟΥ ΓΕΩΤΕΕ,3. ΔΕΝ ΕΙΜΑΙ ΜΕΛΟΣ ΤΟΥ ΓΕΩΤΕΕ"</formula1>
    </dataValidation>
    <dataValidation type="list" allowBlank="1" showInputMessage="1" showErrorMessage="1" sqref="Q9" xr:uid="{42391195-2156-4990-9B89-CA6D50D37486}">
      <formula1>"Πρόεδρος,Διευθύνων Σύμβουλος,Γενικός Διευθυντής,Διευθυντής,Τμηματάρχης,Μέλος Δ.Σ. / Ε.Σ.,Ερευνητής,Νομικός Σύμβουλος,Υπάλληλος,Αποσπασμένος Υπάλληλος,Προσωπικό εκτός Μισθοδοσίας Οργανισμού,Άλλο (π.χ. Εξωτερικός Συνεργάτης)"</formula1>
    </dataValidation>
    <dataValidation type="list" allowBlank="1" showInputMessage="1" showErrorMessage="1" errorTitle="Σφάλμα εισαγωγής" error="Πρέπει να επιλεγεί υποχρεωτικά μια από τις τιμές: 0,00 / 9,78 / 14,68 / 29,35" sqref="K9:K26" xr:uid="{BB0C8762-EBD0-462D-BEC0-0A21CCA863F5}">
      <formula1>$V$44:$V$48</formula1>
    </dataValidation>
    <dataValidation type="list" allowBlank="1" showInputMessage="1" showErrorMessage="1" sqref="E5" xr:uid="{E2BA6652-9635-4133-B7F3-440790B5F29B}">
      <formula1>"Πρόεδρος,Αντιπρόεδρος,Διευθύνων Σύμβουλος,Γενικός Διευθυντής,Διευθυντής,Τμηματάρχης,Μέλος Δ.Σ. / Ε.Σ.,Ερευνητής,Νομικός Σύμβουλος,Υπάλληλος,Αποσπασμένος Υπάλληλος,Προσωπικό εκτός Μισθοδοσίας Οργανισμού,Άλλο (π.χ. Εξωτερικός Συνεργάτης)"</formula1>
    </dataValidation>
    <dataValidation type="list" allowBlank="1" showInputMessage="1" showErrorMessage="1" errorTitle="Σφάλμα εισαγωγής" error="Πρέπει να επιλεγεί υποχρεωτικά μια από τις τιμές: 0,00 / 9,78 / 14,68 / 29,35" sqref="K8:L8" xr:uid="{FF33D842-AE4F-4131-93FD-676F90ABCB32}">
      <formula1>$V$44:$V$55</formula1>
    </dataValidation>
  </dataValidations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5"/>
  <sheetViews>
    <sheetView tabSelected="1" workbookViewId="0">
      <selection activeCell="C38" sqref="C38:E38"/>
    </sheetView>
  </sheetViews>
  <sheetFormatPr defaultRowHeight="15"/>
  <cols>
    <col min="1" max="1" width="6.42578125" customWidth="1"/>
    <col min="2" max="2" width="12.28515625" customWidth="1"/>
    <col min="3" max="3" width="16.140625" customWidth="1"/>
    <col min="4" max="4" width="20.28515625" customWidth="1"/>
    <col min="5" max="5" width="14.5703125" customWidth="1"/>
    <col min="6" max="6" width="12" customWidth="1"/>
    <col min="7" max="7" width="8.140625" customWidth="1"/>
    <col min="8" max="8" width="6.140625" customWidth="1"/>
    <col min="9" max="9" width="7.7109375" customWidth="1"/>
    <col min="10" max="10" width="6.28515625" customWidth="1"/>
    <col min="11" max="11" width="8.42578125" customWidth="1"/>
    <col min="12" max="12" width="11" customWidth="1"/>
    <col min="13" max="13" width="12.28515625" customWidth="1"/>
    <col min="14" max="14" width="11.28515625" customWidth="1"/>
    <col min="15" max="15" width="8.7109375" customWidth="1"/>
    <col min="16" max="16" width="6.5703125" customWidth="1"/>
    <col min="17" max="17" width="7.85546875" customWidth="1"/>
    <col min="18" max="18" width="3.42578125" customWidth="1"/>
    <col min="19" max="19" width="9.140625" hidden="1" customWidth="1"/>
    <col min="20" max="20" width="3.28515625" customWidth="1"/>
    <col min="21" max="21" width="6" customWidth="1"/>
    <col min="22" max="22" width="7.28515625" customWidth="1"/>
  </cols>
  <sheetData>
    <row r="1" spans="1:16" ht="15" customHeight="1">
      <c r="A1" s="64" t="s">
        <v>45</v>
      </c>
      <c r="B1" s="64"/>
      <c r="C1" s="65"/>
      <c r="D1" s="66" t="s">
        <v>1</v>
      </c>
      <c r="E1" s="67"/>
      <c r="F1" s="67"/>
      <c r="G1" s="67"/>
      <c r="H1" s="67"/>
      <c r="I1" s="67"/>
      <c r="J1" s="68"/>
      <c r="K1" s="23"/>
      <c r="L1" s="24" t="s">
        <v>2</v>
      </c>
      <c r="M1" s="72"/>
      <c r="N1" s="72"/>
      <c r="O1" s="72"/>
      <c r="P1" s="73"/>
    </row>
    <row r="2" spans="1:16" ht="25.5" customHeight="1">
      <c r="A2" s="64"/>
      <c r="B2" s="64"/>
      <c r="C2" s="65"/>
      <c r="D2" s="69"/>
      <c r="E2" s="70"/>
      <c r="F2" s="70"/>
      <c r="G2" s="70"/>
      <c r="H2" s="70"/>
      <c r="I2" s="70"/>
      <c r="J2" s="71"/>
      <c r="K2" s="23"/>
      <c r="L2" s="79" t="s">
        <v>46</v>
      </c>
      <c r="M2" s="80"/>
      <c r="N2" s="62"/>
      <c r="O2" s="62"/>
      <c r="P2" s="63"/>
    </row>
    <row r="3" spans="1:16" ht="25.5" customHeight="1">
      <c r="A3" s="64"/>
      <c r="B3" s="64"/>
      <c r="C3" s="65"/>
      <c r="D3" s="81" t="s">
        <v>4</v>
      </c>
      <c r="E3" s="82"/>
      <c r="F3" s="82"/>
      <c r="G3" s="83" t="s">
        <v>5</v>
      </c>
      <c r="H3" s="83"/>
      <c r="I3" s="84"/>
      <c r="J3" s="85"/>
      <c r="K3" s="23"/>
      <c r="L3" s="79" t="s">
        <v>6</v>
      </c>
      <c r="M3" s="80"/>
      <c r="N3" s="86"/>
      <c r="O3" s="86"/>
      <c r="P3" s="87"/>
    </row>
    <row r="4" spans="1:16" ht="23.25">
      <c r="A4" s="64"/>
      <c r="B4" s="64"/>
      <c r="C4" s="65"/>
      <c r="D4" s="37" t="s">
        <v>7</v>
      </c>
      <c r="E4" s="88"/>
      <c r="F4" s="88"/>
      <c r="G4" s="88"/>
      <c r="H4" s="38" t="s">
        <v>8</v>
      </c>
      <c r="I4" s="89"/>
      <c r="J4" s="90"/>
      <c r="K4" s="23"/>
      <c r="L4" s="25" t="s">
        <v>9</v>
      </c>
      <c r="M4" s="26"/>
      <c r="N4" s="24" t="s">
        <v>10</v>
      </c>
      <c r="O4" s="91"/>
      <c r="P4" s="92"/>
    </row>
    <row r="5" spans="1:16" ht="22.5" customHeight="1">
      <c r="A5" s="4" t="s">
        <v>11</v>
      </c>
      <c r="B5" s="57"/>
      <c r="C5" s="58"/>
      <c r="D5" s="27" t="s">
        <v>12</v>
      </c>
      <c r="E5" s="43" t="s">
        <v>47</v>
      </c>
      <c r="F5" s="39"/>
      <c r="G5" s="43" t="s">
        <v>14</v>
      </c>
      <c r="H5" s="43"/>
      <c r="I5" s="43"/>
      <c r="J5" s="44"/>
      <c r="K5" s="28"/>
      <c r="L5" s="59" t="s">
        <v>15</v>
      </c>
      <c r="M5" s="60"/>
      <c r="N5" s="61"/>
      <c r="O5" s="62"/>
      <c r="P5" s="63"/>
    </row>
    <row r="6" spans="1:16" ht="18" customHeight="1">
      <c r="A6" s="4" t="s">
        <v>16</v>
      </c>
      <c r="B6" s="74"/>
      <c r="C6" s="74"/>
      <c r="D6" s="29"/>
      <c r="E6" s="29"/>
      <c r="F6" s="29"/>
      <c r="G6" s="29"/>
      <c r="H6" s="29"/>
      <c r="I6" s="29"/>
      <c r="J6" s="29"/>
      <c r="K6" s="29"/>
      <c r="L6" s="4"/>
      <c r="M6" s="52"/>
      <c r="N6" s="4"/>
      <c r="O6" s="4"/>
      <c r="P6" s="15"/>
    </row>
    <row r="7" spans="1:16" s="2" customFormat="1" ht="64.5" customHeight="1">
      <c r="A7" s="30" t="s">
        <v>17</v>
      </c>
      <c r="B7" s="55" t="s">
        <v>2</v>
      </c>
      <c r="C7" s="31" t="s">
        <v>18</v>
      </c>
      <c r="D7" s="31" t="s">
        <v>19</v>
      </c>
      <c r="E7" s="31" t="s">
        <v>20</v>
      </c>
      <c r="F7" s="56" t="s">
        <v>21</v>
      </c>
      <c r="G7" s="111" t="s">
        <v>22</v>
      </c>
      <c r="H7" s="111"/>
      <c r="I7" s="111" t="s">
        <v>23</v>
      </c>
      <c r="J7" s="111"/>
      <c r="K7" s="111" t="s">
        <v>24</v>
      </c>
      <c r="L7" s="111"/>
      <c r="M7" s="112" t="s">
        <v>25</v>
      </c>
      <c r="N7" s="112"/>
      <c r="O7" s="111" t="s">
        <v>26</v>
      </c>
      <c r="P7" s="111"/>
    </row>
    <row r="8" spans="1:16" s="2" customFormat="1">
      <c r="A8" s="32" t="str">
        <f>IF(B8&lt;&gt;"",1,"")</f>
        <v/>
      </c>
      <c r="B8" s="33"/>
      <c r="C8" s="33"/>
      <c r="D8" s="34"/>
      <c r="E8" s="34"/>
      <c r="F8" s="53"/>
      <c r="G8" s="122" t="str">
        <f>IF(OR(E8="ΙΧΕ",E8="ΜΙΚΤΟ",E8="ΑΛΛΟ"),ROUND(F8*0.2,2),IF(E8="ΜΟΤΟΣΥΚΛΕΤΑ",ROUND(F8*0.2,2),IF(E8="ΜΟΤΟΠΟΔΗΛΑΤΟ",ROUND(F8*0.2,2),"")))</f>
        <v/>
      </c>
      <c r="H8" s="122"/>
      <c r="I8" s="123"/>
      <c r="J8" s="123"/>
      <c r="K8" s="123"/>
      <c r="L8" s="123"/>
      <c r="M8" s="123"/>
      <c r="N8" s="123"/>
      <c r="O8" s="122">
        <f t="shared" ref="O8:O13" si="0">MAX(0,G8)+I8+K8+IF(D8&lt;&gt;"",IF($F$34="4. Η ΚΑΤΑΣΤΑΣΗ ΑΦΟΡΑ ΜΕΤΑΚΙΝΗΣΗ ΕΚΤΟΣ ΤΗΣ ΕΛΛΗΝΙΚΗΣ ΕΠΙΚΡΑΤΕΙΑΣ",IF(OR($E$5="Πρόεδρος",$E$5="Αντιπρόεδρος",$E$5="Διευθύνων Σύμβουλος",$E$5="Γενικός Διευθυντής",$E$5="Διευθυντής",$E$5="Ερευνητής"),IF(OR(D8="ΝΕΑ ΥΟΡΚΗ",D8="ΟΥΑΣΙΝΓΚΤΟΝ"),MIN(VALUE(M8),342),MIN(VALUE(M8),242)), IF(OR(D8="ΝΕΑ ΥΟΡΚΗ",D8="ΟΥΑΣΙΝΓΚΤΟΝ"),MIN(VALUE(M8),276),MIN(VALUE(M8),176))),IF(OR($E$5="Πρόεδρος",$E$5="Αντιπρόεδρος",$E$5="Διευθύνων Σύμβουλος",$E$5="Γενικός Διευθυντής",$E$5="Διευθυντής",$E$5="Ερευνητής"),IF(OR(D8="ΑΘΗΝΑ",D8="ΘΕΣΣΑΛΟΝΙΚΗ"),MIN(VALUE(M8),130),MIN(VALUE(M8),100)),IF(OR(D8="ΑΘΗΝΑ",D8="ΘΕΣΣΑΛΟΝΙΚΗ"),MIN(VALUE(M8),104),MIN(VALUE(M8),80)))),0)</f>
        <v>0</v>
      </c>
      <c r="P8" s="122"/>
    </row>
    <row r="9" spans="1:16">
      <c r="A9" s="32" t="str">
        <f t="shared" ref="A9:A26" si="1">IF(B9&lt;&gt;"",A8+1,"")</f>
        <v/>
      </c>
      <c r="B9" s="33"/>
      <c r="C9" s="33"/>
      <c r="D9" s="34"/>
      <c r="E9" s="34"/>
      <c r="F9" s="53"/>
      <c r="G9" s="122" t="str">
        <f>IF(OR(E9="ΙΧΕ",E9="ΜΙΚΤΟ",E9="ΑΛΛΟ"),ROUND(F9*0.2,2),IF(E9="ΜΟΤΟΣΥΚΛΕΤΑ",ROUND(F9*0.2,2),IF(E9="ΜΟΤΟΠΟΔΗΛΑΤΟ",ROUND(F9*0.2,2),"")))</f>
        <v/>
      </c>
      <c r="H9" s="122"/>
      <c r="I9" s="123"/>
      <c r="J9" s="123"/>
      <c r="K9" s="123"/>
      <c r="L9" s="123"/>
      <c r="M9" s="123"/>
      <c r="N9" s="123"/>
      <c r="O9" s="122">
        <f t="shared" si="0"/>
        <v>0</v>
      </c>
      <c r="P9" s="122"/>
    </row>
    <row r="10" spans="1:16">
      <c r="A10" s="32" t="str">
        <f t="shared" si="1"/>
        <v/>
      </c>
      <c r="B10" s="33"/>
      <c r="C10" s="34"/>
      <c r="D10" s="34"/>
      <c r="E10" s="34"/>
      <c r="F10" s="53"/>
      <c r="G10" s="122" t="str">
        <f t="shared" ref="G10:G26" si="2">IF(OR(E10="ΙΧΕ",E10="ΜΙΚΤΟ",E10="ΑΛΛΟ"),ROUND(F10*0.2,2),IF(E10="ΜΟΤΟΣΥΚΛΕΤΑ",ROUND(F10*0.2,2),IF(E10="ΜΟΤΟΠΟΔΗΛΑΤΟ",ROUND(F10*0.2,2),"")))</f>
        <v/>
      </c>
      <c r="H10" s="122"/>
      <c r="I10" s="123"/>
      <c r="J10" s="123"/>
      <c r="K10" s="123"/>
      <c r="L10" s="123"/>
      <c r="M10" s="123"/>
      <c r="N10" s="123"/>
      <c r="O10" s="122">
        <f t="shared" si="0"/>
        <v>0</v>
      </c>
      <c r="P10" s="122"/>
    </row>
    <row r="11" spans="1:16">
      <c r="A11" s="32" t="str">
        <f t="shared" si="1"/>
        <v/>
      </c>
      <c r="B11" s="33"/>
      <c r="C11" s="34"/>
      <c r="D11" s="34"/>
      <c r="E11" s="34"/>
      <c r="F11" s="53"/>
      <c r="G11" s="122" t="str">
        <f t="shared" si="2"/>
        <v/>
      </c>
      <c r="H11" s="122"/>
      <c r="I11" s="123"/>
      <c r="J11" s="123"/>
      <c r="K11" s="123"/>
      <c r="L11" s="123"/>
      <c r="M11" s="123"/>
      <c r="N11" s="123"/>
      <c r="O11" s="122">
        <f t="shared" si="0"/>
        <v>0</v>
      </c>
      <c r="P11" s="122"/>
    </row>
    <row r="12" spans="1:16">
      <c r="A12" s="32" t="str">
        <f t="shared" si="1"/>
        <v/>
      </c>
      <c r="B12" s="33"/>
      <c r="C12" s="34"/>
      <c r="D12" s="34"/>
      <c r="E12" s="34"/>
      <c r="F12" s="53"/>
      <c r="G12" s="122" t="str">
        <f t="shared" si="2"/>
        <v/>
      </c>
      <c r="H12" s="122"/>
      <c r="I12" s="123"/>
      <c r="J12" s="123"/>
      <c r="K12" s="123"/>
      <c r="L12" s="123"/>
      <c r="M12" s="123"/>
      <c r="N12" s="123"/>
      <c r="O12" s="122">
        <f t="shared" si="0"/>
        <v>0</v>
      </c>
      <c r="P12" s="122"/>
    </row>
    <row r="13" spans="1:16">
      <c r="A13" s="32" t="str">
        <f t="shared" si="1"/>
        <v/>
      </c>
      <c r="B13" s="33"/>
      <c r="C13" s="34"/>
      <c r="D13" s="34"/>
      <c r="E13" s="34"/>
      <c r="F13" s="53"/>
      <c r="G13" s="122" t="str">
        <f t="shared" si="2"/>
        <v/>
      </c>
      <c r="H13" s="122"/>
      <c r="I13" s="123"/>
      <c r="J13" s="123"/>
      <c r="K13" s="123"/>
      <c r="L13" s="123"/>
      <c r="M13" s="123"/>
      <c r="N13" s="123"/>
      <c r="O13" s="122">
        <f t="shared" si="0"/>
        <v>0</v>
      </c>
      <c r="P13" s="122"/>
    </row>
    <row r="14" spans="1:16">
      <c r="A14" s="32" t="str">
        <f t="shared" si="1"/>
        <v/>
      </c>
      <c r="B14" s="33"/>
      <c r="C14" s="34"/>
      <c r="D14" s="34"/>
      <c r="E14" s="34"/>
      <c r="F14" s="53"/>
      <c r="G14" s="122" t="str">
        <f t="shared" si="2"/>
        <v/>
      </c>
      <c r="H14" s="122"/>
      <c r="I14" s="123"/>
      <c r="J14" s="123"/>
      <c r="K14" s="123"/>
      <c r="L14" s="123"/>
      <c r="M14" s="123"/>
      <c r="N14" s="123"/>
      <c r="O14" s="122">
        <f t="shared" ref="O14:O25" si="3">MAX(0,G14)+I14+K14+IF(D14&lt;&gt;"",IF($F$34="4. Η ΚΑΤΑΣΤΑΣΗ ΑΦΟΡΑ ΜΕΤΑΚΙΝΗΣΗ ΕΚΤΟΣ ΤΗΣ ΕΛΛΗΝΙΚΗΣ ΕΠΙΚΡΑΤΕΙΑΣ",IF(OR($E$5="Πρόεδρος",$E$5="Αντιπρόεδρος",$E$5="Διευθύνων Σύμβουλος",$E$5="Γενικός Διευθυντής",$E$5="Διευθυντής",$E$5="Ερευνητής"),IF(OR(D14="ΝΕΑ ΥΟΡΚΗ",D14="ΟΥΑΣΙΝΓΚΤΟΝ"),MIN(VALUE(M14),342),MIN(VALUE(M14),242)), IF(OR(D14="ΝΕΑ ΥΟΡΚΗ",D14="ΟΥΑΣΙΝΓΚΤΟΝ"),MIN(VALUE(M14),276),MIN(VALUE(M14),176))),IF(OR($E$5="Πρόεδρος",$E$5="Αντιπρόεδρος",$E$5="Διευθύνων Σύμβουλος",$E$5="Γενικός Διευθυντής",$E$5="Διευθυντής",$E$5="Ερευνητής"),IF(OR(D14="ΑΘΗΝΑ",D14="ΘΕΣΣΑΛΟΝΙΚΗ"),MIN(VALUE(M14),130),MIN(VALUE(M14),100)),IF(OR(D14="ΑΘΗΝΑ",D14="ΘΕΣΣΑΛΟΝΙΚΗ"),MIN(VALUE(M14),104),MIN(VALUE(M14),80)))),0)</f>
        <v>0</v>
      </c>
      <c r="P14" s="122"/>
    </row>
    <row r="15" spans="1:16">
      <c r="A15" s="32" t="str">
        <f t="shared" si="1"/>
        <v/>
      </c>
      <c r="B15" s="33"/>
      <c r="C15" s="34"/>
      <c r="D15" s="34"/>
      <c r="E15" s="34"/>
      <c r="F15" s="53"/>
      <c r="G15" s="122" t="str">
        <f t="shared" si="2"/>
        <v/>
      </c>
      <c r="H15" s="122"/>
      <c r="I15" s="123"/>
      <c r="J15" s="123"/>
      <c r="K15" s="123"/>
      <c r="L15" s="123"/>
      <c r="M15" s="123"/>
      <c r="N15" s="123"/>
      <c r="O15" s="122">
        <f t="shared" si="3"/>
        <v>0</v>
      </c>
      <c r="P15" s="122"/>
    </row>
    <row r="16" spans="1:16">
      <c r="A16" s="32" t="str">
        <f t="shared" si="1"/>
        <v/>
      </c>
      <c r="B16" s="33"/>
      <c r="C16" s="34"/>
      <c r="D16" s="34"/>
      <c r="E16" s="34"/>
      <c r="F16" s="53"/>
      <c r="G16" s="122" t="str">
        <f t="shared" si="2"/>
        <v/>
      </c>
      <c r="H16" s="122"/>
      <c r="I16" s="123"/>
      <c r="J16" s="123"/>
      <c r="K16" s="123"/>
      <c r="L16" s="123"/>
      <c r="M16" s="123"/>
      <c r="N16" s="123"/>
      <c r="O16" s="122">
        <f t="shared" si="3"/>
        <v>0</v>
      </c>
      <c r="P16" s="122"/>
    </row>
    <row r="17" spans="1:17">
      <c r="A17" s="32" t="str">
        <f t="shared" si="1"/>
        <v/>
      </c>
      <c r="B17" s="33"/>
      <c r="C17" s="34"/>
      <c r="D17" s="34"/>
      <c r="E17" s="34"/>
      <c r="F17" s="53"/>
      <c r="G17" s="122" t="str">
        <f t="shared" si="2"/>
        <v/>
      </c>
      <c r="H17" s="122"/>
      <c r="I17" s="123"/>
      <c r="J17" s="123"/>
      <c r="K17" s="123"/>
      <c r="L17" s="123"/>
      <c r="M17" s="123"/>
      <c r="N17" s="123"/>
      <c r="O17" s="122">
        <f t="shared" si="3"/>
        <v>0</v>
      </c>
      <c r="P17" s="122"/>
    </row>
    <row r="18" spans="1:17">
      <c r="A18" s="32" t="str">
        <f t="shared" si="1"/>
        <v/>
      </c>
      <c r="B18" s="33"/>
      <c r="C18" s="34"/>
      <c r="D18" s="34"/>
      <c r="E18" s="34"/>
      <c r="F18" s="53"/>
      <c r="G18" s="122" t="str">
        <f t="shared" si="2"/>
        <v/>
      </c>
      <c r="H18" s="122"/>
      <c r="I18" s="123"/>
      <c r="J18" s="123"/>
      <c r="K18" s="123"/>
      <c r="L18" s="123"/>
      <c r="M18" s="123"/>
      <c r="N18" s="123"/>
      <c r="O18" s="122">
        <f t="shared" si="3"/>
        <v>0</v>
      </c>
      <c r="P18" s="122"/>
    </row>
    <row r="19" spans="1:17">
      <c r="A19" s="32" t="str">
        <f t="shared" si="1"/>
        <v/>
      </c>
      <c r="B19" s="33"/>
      <c r="C19" s="34"/>
      <c r="D19" s="34"/>
      <c r="E19" s="34"/>
      <c r="F19" s="53"/>
      <c r="G19" s="122" t="str">
        <f t="shared" si="2"/>
        <v/>
      </c>
      <c r="H19" s="122"/>
      <c r="I19" s="123"/>
      <c r="J19" s="123"/>
      <c r="K19" s="123"/>
      <c r="L19" s="123"/>
      <c r="M19" s="123"/>
      <c r="N19" s="123"/>
      <c r="O19" s="122">
        <f t="shared" si="3"/>
        <v>0</v>
      </c>
      <c r="P19" s="122"/>
    </row>
    <row r="20" spans="1:17">
      <c r="A20" s="32" t="str">
        <f t="shared" si="1"/>
        <v/>
      </c>
      <c r="B20" s="33"/>
      <c r="C20" s="34"/>
      <c r="D20" s="34"/>
      <c r="E20" s="34"/>
      <c r="F20" s="53"/>
      <c r="G20" s="122" t="str">
        <f t="shared" si="2"/>
        <v/>
      </c>
      <c r="H20" s="122"/>
      <c r="I20" s="123"/>
      <c r="J20" s="123"/>
      <c r="K20" s="123"/>
      <c r="L20" s="123"/>
      <c r="M20" s="123"/>
      <c r="N20" s="123"/>
      <c r="O20" s="122">
        <f t="shared" si="3"/>
        <v>0</v>
      </c>
      <c r="P20" s="122"/>
    </row>
    <row r="21" spans="1:17">
      <c r="A21" s="32" t="str">
        <f t="shared" si="1"/>
        <v/>
      </c>
      <c r="B21" s="33"/>
      <c r="C21" s="34"/>
      <c r="D21" s="34"/>
      <c r="E21" s="34"/>
      <c r="F21" s="53"/>
      <c r="G21" s="122" t="str">
        <f t="shared" si="2"/>
        <v/>
      </c>
      <c r="H21" s="122"/>
      <c r="I21" s="123"/>
      <c r="J21" s="123"/>
      <c r="K21" s="123"/>
      <c r="L21" s="123"/>
      <c r="M21" s="123"/>
      <c r="N21" s="123"/>
      <c r="O21" s="122">
        <f t="shared" si="3"/>
        <v>0</v>
      </c>
      <c r="P21" s="122"/>
    </row>
    <row r="22" spans="1:17">
      <c r="A22" s="32" t="str">
        <f t="shared" si="1"/>
        <v/>
      </c>
      <c r="B22" s="33"/>
      <c r="C22" s="34"/>
      <c r="D22" s="34"/>
      <c r="E22" s="34"/>
      <c r="F22" s="53"/>
      <c r="G22" s="122" t="str">
        <f t="shared" si="2"/>
        <v/>
      </c>
      <c r="H22" s="122"/>
      <c r="I22" s="123"/>
      <c r="J22" s="123"/>
      <c r="K22" s="123"/>
      <c r="L22" s="123"/>
      <c r="M22" s="123"/>
      <c r="N22" s="123"/>
      <c r="O22" s="122">
        <f t="shared" si="3"/>
        <v>0</v>
      </c>
      <c r="P22" s="122"/>
    </row>
    <row r="23" spans="1:17">
      <c r="A23" s="32" t="str">
        <f t="shared" si="1"/>
        <v/>
      </c>
      <c r="B23" s="33"/>
      <c r="C23" s="34"/>
      <c r="D23" s="34"/>
      <c r="E23" s="34"/>
      <c r="F23" s="53"/>
      <c r="G23" s="122" t="str">
        <f t="shared" si="2"/>
        <v/>
      </c>
      <c r="H23" s="122"/>
      <c r="I23" s="123"/>
      <c r="J23" s="123"/>
      <c r="K23" s="123"/>
      <c r="L23" s="123"/>
      <c r="M23" s="123"/>
      <c r="N23" s="123"/>
      <c r="O23" s="122">
        <f t="shared" si="3"/>
        <v>0</v>
      </c>
      <c r="P23" s="122"/>
    </row>
    <row r="24" spans="1:17">
      <c r="A24" s="32" t="str">
        <f t="shared" si="1"/>
        <v/>
      </c>
      <c r="B24" s="33"/>
      <c r="C24" s="34"/>
      <c r="D24" s="34"/>
      <c r="E24" s="34"/>
      <c r="F24" s="53"/>
      <c r="G24" s="122" t="str">
        <f t="shared" si="2"/>
        <v/>
      </c>
      <c r="H24" s="122"/>
      <c r="I24" s="123"/>
      <c r="J24" s="123"/>
      <c r="K24" s="123"/>
      <c r="L24" s="123"/>
      <c r="M24" s="123"/>
      <c r="N24" s="123"/>
      <c r="O24" s="122">
        <f t="shared" si="3"/>
        <v>0</v>
      </c>
      <c r="P24" s="122"/>
    </row>
    <row r="25" spans="1:17">
      <c r="A25" s="32" t="str">
        <f t="shared" si="1"/>
        <v/>
      </c>
      <c r="B25" s="33"/>
      <c r="C25" s="34"/>
      <c r="D25" s="34"/>
      <c r="E25" s="34"/>
      <c r="F25" s="53"/>
      <c r="G25" s="122" t="str">
        <f t="shared" si="2"/>
        <v/>
      </c>
      <c r="H25" s="122"/>
      <c r="I25" s="123"/>
      <c r="J25" s="123"/>
      <c r="K25" s="123"/>
      <c r="L25" s="123"/>
      <c r="M25" s="123"/>
      <c r="N25" s="123"/>
      <c r="O25" s="122">
        <f t="shared" si="3"/>
        <v>0</v>
      </c>
      <c r="P25" s="122"/>
    </row>
    <row r="26" spans="1:17">
      <c r="A26" s="32" t="str">
        <f t="shared" si="1"/>
        <v/>
      </c>
      <c r="B26" s="33"/>
      <c r="C26" s="34"/>
      <c r="D26" s="34"/>
      <c r="E26" s="34"/>
      <c r="F26" s="53"/>
      <c r="G26" s="122" t="str">
        <f t="shared" si="2"/>
        <v/>
      </c>
      <c r="H26" s="122"/>
      <c r="I26" s="123"/>
      <c r="J26" s="123"/>
      <c r="K26" s="123"/>
      <c r="L26" s="123"/>
      <c r="M26" s="123"/>
      <c r="N26" s="123"/>
      <c r="O26" s="122">
        <f>MAX(0,G26)+I26+K26+IF(D26&lt;&gt;"",IF($F$34="4. Η ΚΑΤΑΣΤΑΣΗ ΑΦΟΡΑ ΜΕΤΑΚΙΝΗΣΗ ΕΚΤΟΣ ΤΗΣ ΕΛΛΗΝΙΚΗΣ ΕΠΙΚΡΑΤΕΙΑΣ",IF(OR($E$5="Πρόεδρος",$E$5="Αντιπρόεδρος",$E$5="Διευθύνων Σύμβουλος",$E$5="Γενικός Διευθυντής",$E$5="Διευθυντής",$E$5="Ερευνητής"),IF(OR(D26="ΝΕΑ ΥΟΡΚΗ",D26="ΟΥΑΣΙΝΓΚΤΟΝ"),MIN(VALUE(M26),342),MIN(VALUE(M26),242)), IF(OR(D26="ΝΕΑ ΥΟΡΚΗ",D26="ΟΥΑΣΙΝΓΚΤΟΝ"),MIN(VALUE(M26),276),MIN(VALUE(M26),176))),IF(OR($E$5="Πρόεδρος",$E$5="Αντιπρόεδρος",$E$5="Διευθύνων Σύμβουλος",$E$5="Γενικός Διευθυντής",$E$5="Διευθυντής",$E$5="Ερευνητής"),IF(OR(D26="ΑΘΗΝΑ",D26="ΘΕΣΣΑΛΟΝΙΚΗ"),MIN(VALUE(M26),130),MIN(VALUE(M26),100)),IF(OR(D26="ΑΘΗΝΑ",D26="ΘΕΣΣΑΛΟΝΙΚΗ"),MIN(VALUE(M26),104),MIN(VALUE(M26),80)))),0)</f>
        <v>0</v>
      </c>
      <c r="P26" s="122"/>
    </row>
    <row r="27" spans="1:17" s="3" customFormat="1" ht="24" customHeight="1">
      <c r="A27" s="35"/>
      <c r="B27" s="36"/>
      <c r="C27" s="36"/>
      <c r="D27" s="36"/>
      <c r="E27" s="36" t="s">
        <v>27</v>
      </c>
      <c r="F27" s="54">
        <f>SUM(F8:F26)</f>
        <v>0</v>
      </c>
      <c r="G27" s="124">
        <f>SUM(G8:G26)</f>
        <v>0</v>
      </c>
      <c r="H27" s="124"/>
      <c r="I27" s="124">
        <f>SUM(I8:I26)</f>
        <v>0</v>
      </c>
      <c r="J27" s="124"/>
      <c r="K27" s="124">
        <f>SUM(K8:K26)</f>
        <v>0</v>
      </c>
      <c r="L27" s="124"/>
      <c r="M27" s="124">
        <f>SUM(M8:M26)</f>
        <v>0</v>
      </c>
      <c r="N27" s="124"/>
      <c r="O27" s="124">
        <f>SUM(O8:O26)</f>
        <v>0</v>
      </c>
      <c r="P27" s="124"/>
    </row>
    <row r="28" spans="1:17" ht="24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3.25" customHeight="1">
      <c r="A29" s="93" t="s">
        <v>28</v>
      </c>
      <c r="B29" s="94"/>
      <c r="C29" s="97" t="s">
        <v>29</v>
      </c>
      <c r="D29" s="98"/>
      <c r="E29" s="99"/>
      <c r="F29" s="97" t="s">
        <v>30</v>
      </c>
      <c r="G29" s="98"/>
      <c r="H29" s="98"/>
      <c r="I29" s="98"/>
      <c r="J29" s="98"/>
      <c r="K29" s="99"/>
      <c r="L29" s="100" t="s">
        <v>31</v>
      </c>
      <c r="M29" s="109"/>
      <c r="N29" s="109"/>
      <c r="O29" s="109"/>
      <c r="P29" s="110"/>
      <c r="Q29" s="1"/>
    </row>
    <row r="30" spans="1:17">
      <c r="A30" s="95"/>
      <c r="B30" s="96"/>
      <c r="C30" s="119" t="s">
        <v>32</v>
      </c>
      <c r="D30" s="120"/>
      <c r="E30" s="121"/>
      <c r="F30" s="6" t="s">
        <v>33</v>
      </c>
      <c r="G30" s="4"/>
      <c r="H30" s="4"/>
      <c r="I30" s="74"/>
      <c r="J30" s="74"/>
      <c r="K30" s="103"/>
      <c r="L30" s="7"/>
      <c r="M30" s="8"/>
      <c r="N30" s="8"/>
      <c r="O30" s="9"/>
      <c r="P30" s="10"/>
      <c r="Q30" s="1"/>
    </row>
    <row r="31" spans="1:17">
      <c r="A31" s="95"/>
      <c r="B31" s="96"/>
      <c r="C31" s="119" t="s">
        <v>34</v>
      </c>
      <c r="D31" s="120"/>
      <c r="E31" s="121"/>
      <c r="F31" s="6" t="s">
        <v>35</v>
      </c>
      <c r="G31" s="4"/>
      <c r="H31" s="4"/>
      <c r="I31" s="4"/>
      <c r="J31" s="4"/>
      <c r="K31" s="5"/>
      <c r="L31" s="11" t="s">
        <v>36</v>
      </c>
      <c r="M31" s="12"/>
      <c r="N31" s="4"/>
      <c r="O31" s="13">
        <f>O27</f>
        <v>0</v>
      </c>
      <c r="P31" s="5"/>
      <c r="Q31" s="1"/>
    </row>
    <row r="32" spans="1:17">
      <c r="A32" s="95"/>
      <c r="B32" s="96"/>
      <c r="C32" s="119" t="s">
        <v>48</v>
      </c>
      <c r="D32" s="120"/>
      <c r="E32" s="50"/>
      <c r="F32" s="14" t="str">
        <f>IF(O37&gt;0,"2.ΕΛΑΒΑ ΤΟ ΠΛΗΡΩΤΕΟ ΠΟΣΟ ΤΩΝ "&amp;TEXT(O37,"#.##0,00")&amp;" ΕΥΡΩ","2. ΔΕΝ ΕΛΑΒΑ ΠΡΟΚΑΤΑΒΟΛΗ")</f>
        <v>2. ΔΕΝ ΕΛΑΒΑ ΠΡΟΚΑΤΑΒΟΛΗ</v>
      </c>
      <c r="G32" s="4"/>
      <c r="H32" s="4"/>
      <c r="I32" s="4"/>
      <c r="J32" s="4"/>
      <c r="K32" s="5"/>
      <c r="L32" s="6"/>
      <c r="M32" s="4"/>
      <c r="N32" s="4"/>
      <c r="O32" s="13"/>
      <c r="P32" s="5"/>
      <c r="Q32" s="1"/>
    </row>
    <row r="33" spans="1:22">
      <c r="A33" s="107"/>
      <c r="B33" s="108"/>
      <c r="C33" s="1" t="s">
        <v>49</v>
      </c>
      <c r="F33" s="17" t="s">
        <v>39</v>
      </c>
      <c r="G33" s="4"/>
      <c r="H33" s="4"/>
      <c r="I33" s="4"/>
      <c r="J33" s="4"/>
      <c r="K33" s="5"/>
      <c r="L33" s="6"/>
      <c r="M33" s="4"/>
      <c r="N33" s="4"/>
      <c r="O33" s="13"/>
      <c r="P33" s="5"/>
      <c r="Q33" s="1"/>
    </row>
    <row r="34" spans="1:22">
      <c r="A34" s="107"/>
      <c r="B34" s="108"/>
      <c r="C34" s="1" t="s">
        <v>38</v>
      </c>
      <c r="E34" s="50"/>
      <c r="F34" s="17" t="s">
        <v>40</v>
      </c>
      <c r="G34" s="15"/>
      <c r="H34" s="4"/>
      <c r="I34" s="4"/>
      <c r="J34" s="4"/>
      <c r="K34" s="5"/>
      <c r="L34" s="4" t="str">
        <f>IF(AND(F33="3. ΕΙΜΑΙ ΜΕΛΟΣ ΤΟΥ ΓΕΩΤΕΕ",F34="4. Η ΚΑΤΑΣΤΑΣΗ ΑΦΟΡΑ ΜΕΤΑΚΙΝΗΣΗ ΕΝΤΟΣ ΤΗΣ ΕΛΛΗΝΙΚΗΣ ΕΠΙΚΡΑΤΕΙΑΣ"),"ΚΡΑΤΗΣΗ ΥΠΕΡ ΓΕΩΤΕΕ 5%","")</f>
        <v/>
      </c>
      <c r="N34" s="4"/>
      <c r="O34" s="13" t="str">
        <f>IF(L34&lt;&gt;"",IF(F33="3. ΕΙΜΑΙ ΜΕΛΟΣ ΤΟΥ ΓΕΩΤΕΕ",ROUND(K27*5%,2),""),"")</f>
        <v/>
      </c>
      <c r="P34" s="5"/>
      <c r="Q34" s="1"/>
    </row>
    <row r="35" spans="1:22">
      <c r="A35" s="107"/>
      <c r="B35" s="108"/>
      <c r="C35" s="119" t="s">
        <v>50</v>
      </c>
      <c r="D35" s="120"/>
      <c r="E35" s="121"/>
      <c r="F35" s="6"/>
      <c r="G35" s="4"/>
      <c r="H35" s="4"/>
      <c r="I35" s="4"/>
      <c r="J35" s="4"/>
      <c r="K35" s="5"/>
      <c r="L35" s="12"/>
      <c r="N35" s="4"/>
      <c r="O35" s="13"/>
      <c r="P35" s="5"/>
      <c r="Q35" s="1"/>
    </row>
    <row r="36" spans="1:22">
      <c r="A36" s="107"/>
      <c r="B36" s="108"/>
      <c r="C36" s="119" t="s">
        <v>51</v>
      </c>
      <c r="D36" s="120"/>
      <c r="E36" s="51"/>
      <c r="F36" s="6"/>
      <c r="K36" s="5"/>
      <c r="L36" s="6"/>
      <c r="M36" s="4"/>
      <c r="N36" s="4"/>
      <c r="O36" s="13"/>
      <c r="P36" s="5"/>
      <c r="Q36" s="41"/>
    </row>
    <row r="37" spans="1:22">
      <c r="A37" s="107"/>
      <c r="B37" s="108"/>
      <c r="C37" s="119" t="s">
        <v>52</v>
      </c>
      <c r="D37" s="120"/>
      <c r="E37" s="40"/>
      <c r="F37" s="6"/>
      <c r="G37" s="4"/>
      <c r="H37" s="4"/>
      <c r="I37" s="4"/>
      <c r="J37" s="4"/>
      <c r="K37" s="5"/>
      <c r="L37" s="6" t="s">
        <v>42</v>
      </c>
      <c r="M37" s="4"/>
      <c r="N37" s="4"/>
      <c r="O37" s="21"/>
      <c r="P37" s="5"/>
      <c r="Q37" s="1"/>
    </row>
    <row r="38" spans="1:22" ht="15" customHeight="1">
      <c r="A38" s="107"/>
      <c r="B38" s="108"/>
      <c r="C38" s="106" t="s">
        <v>53</v>
      </c>
      <c r="D38" s="57"/>
      <c r="E38" s="58"/>
      <c r="F38" s="4"/>
      <c r="K38" s="4"/>
      <c r="L38" s="22" t="str">
        <f>"ΥΠΟΛΟΙΠΟ "&amp;IF(O38&lt;0,"ΠΡΟΣ ΕΠΙΣΤΡΟΦΗ","ΓΙΑ ΚΑΤΑΒΟΛΗ")&amp;"   ……/……./…….."</f>
        <v>ΥΠΟΛΟΙΠΟ ΓΙΑ ΚΑΤΑΒΟΛΗ   ……/……./……..</v>
      </c>
      <c r="M38" s="12"/>
      <c r="N38" s="4"/>
      <c r="O38" s="13">
        <f>IF(O37&lt;&gt;0,O31-(IF(ISNUMBER(O34),O34,0)+O37),O31-IF(ISNUMBER(O34),O34,0))</f>
        <v>0</v>
      </c>
      <c r="P38" s="5"/>
      <c r="Q38" s="1"/>
      <c r="R38" s="1"/>
      <c r="S38" s="1"/>
      <c r="T38" s="1"/>
    </row>
    <row r="39" spans="1:22" ht="17.25" customHeight="1">
      <c r="A39" s="95"/>
      <c r="B39" s="96"/>
      <c r="C39" s="6"/>
      <c r="D39" s="42"/>
      <c r="E39" s="45"/>
      <c r="F39" s="42"/>
      <c r="G39" s="16" t="s">
        <v>54</v>
      </c>
      <c r="H39" s="4"/>
      <c r="I39" s="4"/>
      <c r="J39" s="4"/>
      <c r="K39" s="4"/>
      <c r="L39" s="6"/>
      <c r="M39" s="4"/>
      <c r="N39" s="4"/>
      <c r="O39" s="4"/>
      <c r="P39" s="5"/>
      <c r="Q39" s="1"/>
      <c r="R39" s="1"/>
      <c r="S39" s="1"/>
      <c r="T39" s="1"/>
      <c r="U39" s="1"/>
    </row>
    <row r="40" spans="1:22">
      <c r="A40" s="95"/>
      <c r="B40" s="96"/>
      <c r="C40" s="20"/>
      <c r="D40" s="46"/>
      <c r="E40" s="47"/>
      <c r="F40" s="48"/>
      <c r="G40" s="42"/>
      <c r="H40" s="42"/>
      <c r="I40" s="42"/>
      <c r="J40" s="4"/>
      <c r="K40" s="5"/>
      <c r="L40" s="6"/>
      <c r="M40" s="4"/>
      <c r="N40" s="4"/>
      <c r="O40" s="4"/>
      <c r="P40" s="5"/>
      <c r="Q40" s="1"/>
      <c r="R40" s="1"/>
      <c r="S40" s="1"/>
      <c r="T40" s="1"/>
      <c r="U40" s="1"/>
    </row>
    <row r="41" spans="1:22" ht="17.25" customHeight="1">
      <c r="A41" s="104"/>
      <c r="B41" s="105"/>
      <c r="C41" s="1"/>
      <c r="D41" s="1"/>
      <c r="E41" s="1"/>
      <c r="F41" s="49"/>
      <c r="G41" s="46"/>
      <c r="H41" s="46"/>
      <c r="I41" s="46"/>
      <c r="J41" s="18"/>
      <c r="K41" s="19"/>
      <c r="L41" s="20"/>
      <c r="M41" s="18"/>
      <c r="N41" s="18"/>
      <c r="O41" s="18"/>
      <c r="P41" s="19"/>
      <c r="Q41" s="1"/>
      <c r="R41" s="1"/>
      <c r="S41" s="1"/>
      <c r="T41" s="1"/>
      <c r="U41" s="1"/>
    </row>
    <row r="42" spans="1:2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t="s">
        <v>44</v>
      </c>
    </row>
    <row r="44" spans="1:2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>
        <v>0</v>
      </c>
    </row>
    <row r="45" spans="1:2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>
        <v>10</v>
      </c>
    </row>
    <row r="46" spans="1:22">
      <c r="B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>
        <v>12.5</v>
      </c>
    </row>
    <row r="47" spans="1:22">
      <c r="L47" s="1"/>
      <c r="M47" s="1"/>
      <c r="N47" s="1"/>
      <c r="O47" s="1"/>
      <c r="P47" s="1"/>
      <c r="V47">
        <v>15</v>
      </c>
    </row>
    <row r="48" spans="1:22">
      <c r="V48">
        <v>20</v>
      </c>
    </row>
    <row r="49" spans="22:22">
      <c r="V49">
        <v>25</v>
      </c>
    </row>
    <row r="50" spans="22:22">
      <c r="V50">
        <v>30</v>
      </c>
    </row>
    <row r="51" spans="22:22">
      <c r="V51">
        <v>40</v>
      </c>
    </row>
    <row r="52" spans="22:22">
      <c r="V52">
        <v>50</v>
      </c>
    </row>
    <row r="53" spans="22:22">
      <c r="V53">
        <v>60</v>
      </c>
    </row>
    <row r="54" spans="22:22">
      <c r="V54">
        <v>80</v>
      </c>
    </row>
    <row r="55" spans="22:22">
      <c r="V55">
        <v>100</v>
      </c>
    </row>
  </sheetData>
  <sheetProtection algorithmName="SHA-512" hashValue="vuMkjcEbkeYqbqa36zEdcuETpaKjEIFMjLzlQIVhtOFOwfyURcU95Ahw0PANVgLK60EBHhJ7WmIu5OYznY/ESQ==" saltValue="pa8Yp06CEHb7kFIYGniI2g==" spinCount="100000" sheet="1" objects="1" scenarios="1"/>
  <sortState xmlns:xlrd2="http://schemas.microsoft.com/office/spreadsheetml/2017/richdata2" ref="V44:V55">
    <sortCondition ref="V44:V55"/>
  </sortState>
  <mergeCells count="137">
    <mergeCell ref="I30:K30"/>
    <mergeCell ref="M1:P1"/>
    <mergeCell ref="L2:M2"/>
    <mergeCell ref="N2:P2"/>
    <mergeCell ref="O4:P4"/>
    <mergeCell ref="L3:M3"/>
    <mergeCell ref="N3:P3"/>
    <mergeCell ref="O7:P7"/>
    <mergeCell ref="O8:P8"/>
    <mergeCell ref="O9:P9"/>
    <mergeCell ref="O26:P26"/>
    <mergeCell ref="O27:P27"/>
    <mergeCell ref="M7:N7"/>
    <mergeCell ref="M8:N8"/>
    <mergeCell ref="M9:N9"/>
    <mergeCell ref="M10:N10"/>
    <mergeCell ref="I7:J7"/>
    <mergeCell ref="I8:J8"/>
    <mergeCell ref="I9:J9"/>
    <mergeCell ref="I10:J10"/>
    <mergeCell ref="I11:J11"/>
    <mergeCell ref="I12:J12"/>
    <mergeCell ref="I13:J13"/>
    <mergeCell ref="I26:J26"/>
    <mergeCell ref="N5:P5"/>
    <mergeCell ref="L29:P29"/>
    <mergeCell ref="B5:C5"/>
    <mergeCell ref="B6:C6"/>
    <mergeCell ref="O10:P10"/>
    <mergeCell ref="O11:P11"/>
    <mergeCell ref="O12:P12"/>
    <mergeCell ref="O13:P13"/>
    <mergeCell ref="M11:N11"/>
    <mergeCell ref="M12:N12"/>
    <mergeCell ref="M13:N13"/>
    <mergeCell ref="M26:N26"/>
    <mergeCell ref="M27:N27"/>
    <mergeCell ref="K7:L7"/>
    <mergeCell ref="K8:L8"/>
    <mergeCell ref="G12:H12"/>
    <mergeCell ref="G13:H13"/>
    <mergeCell ref="G7:H7"/>
    <mergeCell ref="G8:H8"/>
    <mergeCell ref="G9:H9"/>
    <mergeCell ref="G10:H10"/>
    <mergeCell ref="G11:H11"/>
    <mergeCell ref="G26:H26"/>
    <mergeCell ref="G27:H27"/>
    <mergeCell ref="D1:J2"/>
    <mergeCell ref="D3:F3"/>
    <mergeCell ref="G3:H3"/>
    <mergeCell ref="I3:J3"/>
    <mergeCell ref="C29:E29"/>
    <mergeCell ref="F29:K29"/>
    <mergeCell ref="I4:J4"/>
    <mergeCell ref="E4:G4"/>
    <mergeCell ref="A1:C4"/>
    <mergeCell ref="K9:L9"/>
    <mergeCell ref="K10:L10"/>
    <mergeCell ref="K11:L11"/>
    <mergeCell ref="K12:L12"/>
    <mergeCell ref="K13:L13"/>
    <mergeCell ref="K26:L26"/>
    <mergeCell ref="K27:L27"/>
    <mergeCell ref="L5:M5"/>
    <mergeCell ref="I27:J27"/>
    <mergeCell ref="G23:H23"/>
    <mergeCell ref="G24:H24"/>
    <mergeCell ref="G25:H25"/>
    <mergeCell ref="G14:H14"/>
    <mergeCell ref="G15:H15"/>
    <mergeCell ref="G16:H16"/>
    <mergeCell ref="C38:E38"/>
    <mergeCell ref="A39:B41"/>
    <mergeCell ref="A36:B38"/>
    <mergeCell ref="A33:B35"/>
    <mergeCell ref="A29:B32"/>
    <mergeCell ref="C30:E30"/>
    <mergeCell ref="C31:E31"/>
    <mergeCell ref="C35:E35"/>
    <mergeCell ref="C36:D36"/>
    <mergeCell ref="C37:D37"/>
    <mergeCell ref="C32:D32"/>
    <mergeCell ref="G22:H2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G17:H17"/>
    <mergeCell ref="G18:H18"/>
    <mergeCell ref="G19:H19"/>
    <mergeCell ref="G20:H20"/>
    <mergeCell ref="G21:H21"/>
    <mergeCell ref="I23:J23"/>
    <mergeCell ref="I24:J24"/>
    <mergeCell ref="I25:J25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M24:N24"/>
    <mergeCell ref="M25:N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</mergeCells>
  <dataValidations count="10">
    <dataValidation type="list" allowBlank="1" showInputMessage="1" showErrorMessage="1" sqref="Q9" xr:uid="{00000000-0002-0000-0000-000001000000}">
      <formula1>"Πρόεδρος,Διευθύνων Σύμβουλος,Γενικός Διευθυντής,Διευθυντής,Τμηματάρχης,Μέλος Δ.Σ. / Ε.Σ.,Ερευνητής,Νομικός Σύμβουλος,Υπάλληλος,Αποσπασμένος Υπάλληλος,Προσωπικό εκτός Μισθοδοσίας Οργανισμού,Άλλο (π.χ. Εξωτερικός Συνεργάτης)"</formula1>
    </dataValidation>
    <dataValidation type="list" allowBlank="1" showInputMessage="1" showErrorMessage="1" sqref="F33" xr:uid="{00000000-0002-0000-0000-000002000000}">
      <formula1>"3. ΕΙΜΑΙ ΜΕΛΟΣ ΤΟΥ ΓΕΩΤΕΕ,3. ΔΕΝ ΕΙΜΑΙ ΜΕΛΟΣ ΤΟΥ ΓΕΩΤΕΕ"</formula1>
    </dataValidation>
    <dataValidation type="list" allowBlank="1" showInputMessage="1" showErrorMessage="1" sqref="N5:P5" xr:uid="{00000000-0002-0000-0000-000003000000}">
      <formula1>"Τακτικός Προϋπολογισμός,Αυτοχρηματοδοτούμενο Έργο,Συγχρηματοδοτούμενο Έργο,Λοιπές πηγές"</formula1>
    </dataValidation>
    <dataValidation type="list" allowBlank="1" showInputMessage="1" showErrorMessage="1" sqref="F34" xr:uid="{00000000-0002-0000-0000-000004000000}">
      <formula1>"4. Η ΚΑΤΑΣΤΑΣΗ ΑΦΟΡΑ ΜΕΤΑΚΙΝΗΣΗ ΕΝΤΟΣ ΤΗΣ ΕΛΛΗΝΙΚΗΣ ΕΠΙΚΡΑΤΕΙΑΣ,4. Η ΚΑΤΑΣΤΑΣΗ ΑΦΟΡΑ ΜΕΤΑΚΙΝΗΣΗ ΕΚΤΟΣ ΤΗΣ ΕΛΛΗΝΙΚΗΣ ΕΠΙΚΡΑΤΕΙΑΣ"</formula1>
    </dataValidation>
    <dataValidation allowBlank="1" showInputMessage="1" showErrorMessage="1" sqref="I5:J5" xr:uid="{00000000-0002-0000-0000-000005000000}"/>
    <dataValidation type="list" allowBlank="1" showInputMessage="1" showErrorMessage="1" sqref="H5" xr:uid="{00000000-0002-0000-0000-000006000000}">
      <formula1>"ΠΕ,ΤΕ,ΔΕ,ΥΕ"</formula1>
    </dataValidation>
    <dataValidation type="list" allowBlank="1" showInputMessage="1" showErrorMessage="1" sqref="E8:E26" xr:uid="{00000000-0002-0000-0000-000007000000}">
      <formula1>"ΙΧΕ,ΛΕΩΦΟΡΕΙΟ,ΑΕΡΟΠΛΑΝΟ,ΠΛΟΙΟ,ΤΡΑΙΝΟ,ΤΑΞΙ,ΜΟΤΟΣΥΚΛΕΤΑ,ΜΟΤΟΠΟΔΗΛΑΤΟ,ΜΙΚΤΟ,ΑΛΛΟ"</formula1>
    </dataValidation>
    <dataValidation type="list" allowBlank="1" showInputMessage="1" showErrorMessage="1" errorTitle="Σφάλμα εισαγωγής" error="Πρέπει να επιλεγεί υποχρεωτικά μια από τις τιμές: 0,00 / 9,78 / 14,68 / 29,35" sqref="K8:L8 K9:K26" xr:uid="{00000000-0002-0000-0000-000000000000}">
      <formula1>$V$44:$V$55</formula1>
    </dataValidation>
    <dataValidation type="list" allowBlank="1" showInputMessage="1" showErrorMessage="1" sqref="E5" xr:uid="{FB5B64C4-6EC9-49A2-B3CB-5867CE52E773}">
      <formula1>"Πρόεδρος,Αντιπρόεδρος,Διευθύνων Σύμβουλος,Γενικός Διευθυντής,Διευθυντής,Τμηματάρχης,Μέλος Δ.Σ. / Ε.Σ.,Ερευνητής,Νομικός Σύμβουλος,Υπάλληλος,Αποσπασμένος Υπάλληλος,Προσωπικό εκτός Μισθοδοσίας Οργανισμού,Άλλο (π.χ. Εξωτερικός Συνεργάτης)"</formula1>
    </dataValidation>
    <dataValidation type="whole" allowBlank="1" showInputMessage="1" showErrorMessage="1" promptTitle="Περιορισμός ημερών" prompt="Έως 100 ημέρες" sqref="E32" xr:uid="{F50DC8EB-A7E1-45A4-A094-3995960EDB98}">
      <formula1>1</formula1>
      <formula2>100</formula2>
    </dataValidation>
  </dataValidations>
  <printOptions horizontalCentered="1" verticalCentered="1"/>
  <pageMargins left="0.25" right="0.25" top="0.75" bottom="0.75" header="0.3" footer="0.3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ca3868-1170-4155-860f-13f20a5c0a34" xsi:nil="true"/>
    <lcf76f155ced4ddcb4097134ff3c332f xmlns="fc4eff89-6b47-471e-bdc7-cb57575ddb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0565B7C51444AA203772B5D0653B6" ma:contentTypeVersion="12" ma:contentTypeDescription="Create a new document." ma:contentTypeScope="" ma:versionID="b3903b643884d47d76b3658d1e1186de">
  <xsd:schema xmlns:xsd="http://www.w3.org/2001/XMLSchema" xmlns:xs="http://www.w3.org/2001/XMLSchema" xmlns:p="http://schemas.microsoft.com/office/2006/metadata/properties" xmlns:ns2="fc4eff89-6b47-471e-bdc7-cb57575ddb95" xmlns:ns3="79ca3868-1170-4155-860f-13f20a5c0a34" targetNamespace="http://schemas.microsoft.com/office/2006/metadata/properties" ma:root="true" ma:fieldsID="88f2db8c00da9671554c3fd38449da4f" ns2:_="" ns3:_="">
    <xsd:import namespace="fc4eff89-6b47-471e-bdc7-cb57575ddb95"/>
    <xsd:import namespace="79ca3868-1170-4155-860f-13f20a5c0a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eff89-6b47-471e-bdc7-cb57575dd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e00c78d-c6dd-4261-9371-017df6dd4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a3868-1170-4155-860f-13f20a5c0a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0092dd-eb9b-44f0-bdf6-f42cbc1abedb}" ma:internalName="TaxCatchAll" ma:showField="CatchAllData" ma:web="79ca3868-1170-4155-860f-13f20a5c0a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160967-9282-4C08-8256-3770B62B3132}"/>
</file>

<file path=customXml/itemProps2.xml><?xml version="1.0" encoding="utf-8"?>
<ds:datastoreItem xmlns:ds="http://schemas.openxmlformats.org/officeDocument/2006/customXml" ds:itemID="{0C86954F-E03B-4329-984E-53AC45AB6F60}"/>
</file>

<file path=customXml/itemProps3.xml><?xml version="1.0" encoding="utf-8"?>
<ds:datastoreItem xmlns:ds="http://schemas.openxmlformats.org/officeDocument/2006/customXml" ds:itemID="{AABA93C5-E6A0-47F4-A767-5458E5848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user4</dc:creator>
  <cp:keywords/>
  <dc:description/>
  <cp:lastModifiedBy>Όλγα Κράγια</cp:lastModifiedBy>
  <cp:revision/>
  <dcterms:created xsi:type="dcterms:W3CDTF">2014-03-24T09:25:49Z</dcterms:created>
  <dcterms:modified xsi:type="dcterms:W3CDTF">2024-08-12T06:46:32Z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0x0101007A20565B7C51444AA203772B5D0653B6</vt:lpwstr>
  </property>
</Properties>
</file>